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tler\Desktop\GOP\"/>
    </mc:Choice>
  </mc:AlternateContent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50" i="1" l="1"/>
  <c r="C93" i="1" l="1"/>
  <c r="C92" i="1"/>
  <c r="C91" i="1"/>
  <c r="C89" i="1"/>
  <c r="C86" i="1"/>
  <c r="C85" i="1"/>
  <c r="C84" i="1"/>
  <c r="C80" i="1"/>
  <c r="C78" i="1"/>
  <c r="C76" i="1"/>
  <c r="C75" i="1"/>
  <c r="C74" i="1"/>
  <c r="C73" i="1"/>
  <c r="C117" i="1" l="1"/>
  <c r="C115" i="1"/>
  <c r="C114" i="1"/>
  <c r="C113" i="1"/>
  <c r="C109" i="1"/>
  <c r="C108" i="1"/>
  <c r="C106" i="1"/>
  <c r="C105" i="1"/>
  <c r="C104" i="1"/>
  <c r="C102" i="1"/>
  <c r="C101" i="1"/>
  <c r="C100" i="1"/>
  <c r="C98" i="1"/>
  <c r="C97" i="1"/>
  <c r="C96" i="1"/>
  <c r="C67" i="1"/>
  <c r="C66" i="1"/>
  <c r="C65" i="1"/>
  <c r="C64" i="1"/>
  <c r="C63" i="1"/>
  <c r="C62" i="1"/>
  <c r="C61" i="1"/>
  <c r="C59" i="1"/>
  <c r="C58" i="1"/>
  <c r="C57" i="1"/>
  <c r="C56" i="1"/>
  <c r="C55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D179" i="1" l="1"/>
  <c r="C179" i="1"/>
  <c r="D171" i="1"/>
  <c r="C171" i="1"/>
  <c r="D163" i="1"/>
  <c r="C163" i="1"/>
  <c r="D180" i="1" l="1"/>
  <c r="D230" i="1"/>
  <c r="D213" i="1"/>
  <c r="D236" i="1" l="1"/>
</calcChain>
</file>

<file path=xl/sharedStrings.xml><?xml version="1.0" encoding="utf-8"?>
<sst xmlns="http://schemas.openxmlformats.org/spreadsheetml/2006/main" count="231" uniqueCount="155">
  <si>
    <t>PRINCE ALBERT MUNISIPALITEIT</t>
  </si>
  <si>
    <t xml:space="preserve">4.Die totale toekenning van Provinsiaal en Nasionaal beloop die bedrag van </t>
  </si>
  <si>
    <t>totale uitgawes.</t>
  </si>
  <si>
    <t>gelewer deur die jaar.</t>
  </si>
  <si>
    <t>8. Werksgeleenthede sal geskep word uit kapitaleprojekte en EPWP projekte in die</t>
  </si>
  <si>
    <t>bedryfsbegroting.</t>
  </si>
  <si>
    <t>AANPASSING VAN VERNAAMSTE TARIEWE</t>
  </si>
  <si>
    <t>BESKRYWING VAN DIENS</t>
  </si>
  <si>
    <t>PERSENTASIE</t>
  </si>
  <si>
    <t>BTW UITGESLUIT</t>
  </si>
  <si>
    <t>VERHOGING</t>
  </si>
  <si>
    <t>Eiendomsbelasting ( c/R )</t>
  </si>
  <si>
    <t>Prince Albert</t>
  </si>
  <si>
    <t>Leeu-Gamka</t>
  </si>
  <si>
    <t>Klaarstroom</t>
  </si>
  <si>
    <t>Welgemoed</t>
  </si>
  <si>
    <t>Landelik</t>
  </si>
  <si>
    <t>Water</t>
  </si>
  <si>
    <t>Basies</t>
  </si>
  <si>
    <t>0 tot 6 kl.</t>
  </si>
  <si>
    <t>7 tot 15 kl.</t>
  </si>
  <si>
    <t>16 tot 30 kl.</t>
  </si>
  <si>
    <t>31 tot 50 kl.</t>
  </si>
  <si>
    <t>51 tot 100 kl.</t>
  </si>
  <si>
    <t>101 tot 200 kl.</t>
  </si>
  <si>
    <t>Bo 200 kl.</t>
  </si>
  <si>
    <t>7 tot 30 kl.</t>
  </si>
  <si>
    <t>Elektrisiteit</t>
  </si>
  <si>
    <t>Prince Albert Huishoudelik</t>
  </si>
  <si>
    <t>Prince Albert Besighede</t>
  </si>
  <si>
    <t>Prince Albert Nywerhede</t>
  </si>
  <si>
    <t xml:space="preserve"> P/A Grootmaatverbruikers</t>
  </si>
  <si>
    <t>Verbruik</t>
  </si>
  <si>
    <t>Kredietmeters per eenheid</t>
  </si>
  <si>
    <t>Vullisverwydering</t>
  </si>
  <si>
    <t>Huishoudelik</t>
  </si>
  <si>
    <t>Besighede</t>
  </si>
  <si>
    <t>Suigtenkdienste</t>
  </si>
  <si>
    <t>Basies per huishouding</t>
  </si>
  <si>
    <t>Gastehuise/ Besighede, Ens. - Suig per 3600 liter</t>
  </si>
  <si>
    <t>Riool</t>
  </si>
  <si>
    <t>PROJEK</t>
  </si>
  <si>
    <t>FINANSIERINGSBRON</t>
  </si>
  <si>
    <t>BEDRAG</t>
  </si>
  <si>
    <t>MIG</t>
  </si>
  <si>
    <t>Behuisingsprojek</t>
  </si>
  <si>
    <t>Dept. Behuising</t>
  </si>
  <si>
    <t>TOTAAL</t>
  </si>
  <si>
    <t>GEBIED</t>
  </si>
  <si>
    <t>BEGROTE GEVALLE</t>
  </si>
  <si>
    <t>TARIEF PER MAAND</t>
  </si>
  <si>
    <t>TOTALE KOSTE</t>
  </si>
  <si>
    <t>Eiendomsbelasting</t>
  </si>
  <si>
    <t>Almal</t>
  </si>
  <si>
    <t>Water Basies</t>
  </si>
  <si>
    <t>Water 6 kl. per maand</t>
  </si>
  <si>
    <t>Elektrisiteit - 50 eenhede</t>
  </si>
  <si>
    <t>Sub Totaal</t>
  </si>
  <si>
    <t>DEERNISBELEID</t>
  </si>
  <si>
    <t>1. Elke jaar voor 30 Junie moet 'n nuwe aansoek met die nodige</t>
  </si>
  <si>
    <t>bewyse van inkomste by die Munisiale Kantore ingedien word.</t>
  </si>
  <si>
    <t>( Minimum van twee staatapensioene )</t>
  </si>
  <si>
    <t>3. Almal in die betrokke huishouding moet hul inkomste verklaar.</t>
  </si>
  <si>
    <t>4. Indien 'n huishouding se inkomste gedurende die jaar verander moet</t>
  </si>
  <si>
    <t>dit aan die Munisipaliteit verklaar word.</t>
  </si>
  <si>
    <t>5. Die Raad behou die reg voor om te enige tyd die inkomste van 'n</t>
  </si>
  <si>
    <t>huishouding te verifieer.</t>
  </si>
  <si>
    <t>TOEKENNING</t>
  </si>
  <si>
    <t>NASIONAAL</t>
  </si>
  <si>
    <t>FMG</t>
  </si>
  <si>
    <t>Expanded Public Works Prog.</t>
  </si>
  <si>
    <t>Sub. Totaal</t>
  </si>
  <si>
    <t>PROVINSIAAL</t>
  </si>
  <si>
    <t>Dept. Kultuursake en Sport</t>
  </si>
  <si>
    <t>( Biblioteek )</t>
  </si>
  <si>
    <t>CDW</t>
  </si>
  <si>
    <t>Paaie</t>
  </si>
  <si>
    <t>Integr. Nat.Elec. Programme</t>
  </si>
  <si>
    <t>Conditional Grant</t>
  </si>
  <si>
    <t>Replacement Fund</t>
  </si>
  <si>
    <t>Bo 50 kl</t>
  </si>
  <si>
    <t>12. Die Raad se goedgekeurde kredietbeheerbeleid sal nougeset toegepas moet word ,alle inkomstes</t>
  </si>
  <si>
    <t>probleme ervaar nie.</t>
  </si>
  <si>
    <t>moet realiseer en uitgawes moet beperk word tot die begrote syfers om te verseker dat die Raad nie kontantvloei</t>
  </si>
  <si>
    <t>Eenheidstarief</t>
  </si>
  <si>
    <t>Eenheidstarief - Deernisgevalle</t>
  </si>
  <si>
    <t>0 - 50 Eenhede</t>
  </si>
  <si>
    <t>Gratis</t>
  </si>
  <si>
    <t>51 - 350 Eenhede</t>
  </si>
  <si>
    <t>351 - 600 Eenhede</t>
  </si>
  <si>
    <t>Bo 600 Eenhede</t>
  </si>
  <si>
    <t>Equitable Share</t>
  </si>
  <si>
    <t>Onbeboude ( Kaal ) Erwe</t>
  </si>
  <si>
    <t>Ontkoppeling van " Grid " Maand. Basies</t>
  </si>
  <si>
    <t>Publieke Infrastruktuur Dienste</t>
  </si>
  <si>
    <t>Publieke Welsyns Organisasies</t>
  </si>
  <si>
    <t>Huis Kweekvallei ( Vaste Tarief )</t>
  </si>
  <si>
    <t>Van Hasselt Farming ( Vaste Tarief )</t>
  </si>
  <si>
    <t>Tarief Droogte Tye</t>
  </si>
  <si>
    <t>o -6 kl.</t>
  </si>
  <si>
    <t>7 - 15 kl.</t>
  </si>
  <si>
    <t>16 - 30 kl.</t>
  </si>
  <si>
    <t>31 - 50 kl.</t>
  </si>
  <si>
    <t>51 - 100 kl.</t>
  </si>
  <si>
    <t>101 - 200 kl.</t>
  </si>
  <si>
    <t>Tydens droogtetariewe verval die gratis 6 kl.</t>
  </si>
  <si>
    <t>Gastehuise</t>
  </si>
  <si>
    <t>Addisionele Trekking ( per 3600 liter )</t>
  </si>
  <si>
    <t>Handel en Gastehuise</t>
  </si>
  <si>
    <t>Ligte Industrieel ( 40 KVA tot 100 KVA)</t>
  </si>
  <si>
    <t>Basies - Per 5 KVA</t>
  </si>
  <si>
    <t>Plus aanvrag heffing per KVA - Min. van 40 KVA</t>
  </si>
  <si>
    <t xml:space="preserve">Eeenheidsheffing </t>
  </si>
  <si>
    <t>Financial Management Capacity Building</t>
  </si>
  <si>
    <t>Projekte soos vervat in Kapitale Begroting</t>
  </si>
  <si>
    <t>CRR ( EIE FONDSE)</t>
  </si>
  <si>
    <t>10. Daar is begroot vir 'n betalingsyfer van 85 % op dienste en belasting gedurende die jaar.</t>
  </si>
  <si>
    <t>Voorafbetaalde Meters ( Huishoudings)</t>
  </si>
  <si>
    <t xml:space="preserve">Eenheidstarief </t>
  </si>
  <si>
    <t>Verbruik ( 20-60 Amp)</t>
  </si>
  <si>
    <t>L/G Sidewalks</t>
  </si>
  <si>
    <t>OPSOMMING EN BESPREKING VAN FINALE BEGROTING VIR 2017/18</t>
  </si>
  <si>
    <t>TARIEF 2016/17</t>
  </si>
  <si>
    <t>TARIEF 2017/18</t>
  </si>
  <si>
    <t>KAPITALE BEGROTING VIR DIE BOEKJAAR 2017/2018</t>
  </si>
  <si>
    <t>DEERNISGEVALLE: SUBSIDIE IN STREEK VIR 2017/18</t>
  </si>
  <si>
    <t>DORA: NASIONALE EN PROVINSIALE TOEKENNINGS VIR 2017/18</t>
  </si>
  <si>
    <t>Regstelling</t>
  </si>
  <si>
    <t>Opleiding: Wetstoepassing Beamptes</t>
  </si>
  <si>
    <t>Streeks en Sosio-Ekonomiese Projek</t>
  </si>
  <si>
    <t>Prince Albert New Link Road North End</t>
  </si>
  <si>
    <t>Prince Albert New Sidewalks</t>
  </si>
  <si>
    <t>Prince Albert North End Stormwater Drainage</t>
  </si>
  <si>
    <t>Prince Albert Rehablitation Solid Waste Site</t>
  </si>
  <si>
    <t>K/S Sidewalks</t>
  </si>
  <si>
    <t>L/G Upgrade Stormwater Drainage</t>
  </si>
  <si>
    <t>SubTotaal ( MIG )</t>
  </si>
  <si>
    <t>Nasionale Elektrisiteits Program</t>
  </si>
  <si>
    <t>Dept.Energiesake</t>
  </si>
  <si>
    <t>Prince Albert Behuising (Bo-Strukture )</t>
  </si>
  <si>
    <t>5. Daar is voorsiening gemaak om 900 deernisgevalle te subsideer met die bedrag van R 3 824 097.54</t>
  </si>
  <si>
    <t>11. Die instandhoudingskoste van bates beloop R 1 836 500.00 wat slegs materiale insluit.</t>
  </si>
  <si>
    <t>9. Die netto inkomste uit verkeersboetes beloop R 1 500 000.00 .</t>
  </si>
  <si>
    <t>2. Die inkomsteperk per huishouding word vasgestel op R 3 500.00 per maand.</t>
  </si>
  <si>
    <t>Prince Albert Upgrade  Water Storage</t>
  </si>
  <si>
    <t>P/A Stormwater Drainage</t>
  </si>
  <si>
    <t>K/S Lightning for Spoertfields</t>
  </si>
  <si>
    <t>Voertuis</t>
  </si>
  <si>
    <t>CRR</t>
  </si>
  <si>
    <t>1. Die totale kapitale- en  bedryfsbegroting beloop die bedrag van R 77 028 400.00</t>
  </si>
  <si>
    <t>2. Die totale kapitalebegroting beloop die bedrag van R 8 528 550.00</t>
  </si>
  <si>
    <t>3. Daar is begroot vir 'n surplus van R 955.00</t>
  </si>
  <si>
    <t>R 42 809 000.00 en verteenwoordig 55.57% van die totale begroting.</t>
  </si>
  <si>
    <t>6. Die werknemerverwante koste beloop R 17 768 805.00 en verteenwoordig 23.22% van die</t>
  </si>
  <si>
    <t>7.Inkomste uit eiendomsbelasting beloop R 3 680 000.00 en R 24 376 700.00 vir dienste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</si>
</sst>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0000"/>
    <numFmt numFmtId="165" formatCode="0.0000"/>
    <numFmt numFmtId="166" formatCode="&quot;R&quot;#,##0.00_);\(&quot;R&quot;#,##0.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9" applyNumberFormat="0" applyAlignment="0" applyProtection="0"/>
    <xf numFmtId="0" fontId="24" fillId="8" borderId="10" applyNumberFormat="0" applyAlignment="0" applyProtection="0"/>
    <xf numFmtId="0" fontId="25" fillId="8" borderId="9" applyNumberFormat="0" applyAlignment="0" applyProtection="0"/>
    <xf numFmtId="0" fontId="26" fillId="0" borderId="11" applyNumberFormat="0" applyFill="0" applyAlignment="0" applyProtection="0"/>
    <xf numFmtId="0" fontId="27" fillId="9" borderId="12" applyNumberFormat="0" applyAlignment="0" applyProtection="0"/>
    <xf numFmtId="0" fontId="28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9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166" fontId="31" fillId="0" borderId="0"/>
    <xf numFmtId="166" fontId="31" fillId="0" borderId="0"/>
    <xf numFmtId="10" fontId="31" fillId="0" borderId="0"/>
    <xf numFmtId="10" fontId="31" fillId="0" borderId="0"/>
  </cellStyleXfs>
  <cellXfs count="110">
    <xf numFmtId="0" fontId="0" fillId="0" borderId="0" xfId="0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2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5" fillId="0" borderId="0" xfId="0" applyFont="1" applyFill="1" applyAlignment="1">
      <alignment horizontal="center"/>
    </xf>
    <xf numFmtId="10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43" fontId="3" fillId="2" borderId="3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3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43" fontId="3" fillId="0" borderId="4" xfId="1" applyFont="1" applyBorder="1"/>
    <xf numFmtId="43" fontId="3" fillId="2" borderId="2" xfId="1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4" fillId="0" borderId="1" xfId="2" applyFont="1" applyBorder="1" applyAlignment="1" applyProtection="1">
      <alignment horizontal="center"/>
    </xf>
    <xf numFmtId="0" fontId="15" fillId="0" borderId="1" xfId="2" applyFont="1" applyBorder="1" applyAlignment="1" applyProtection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5" fillId="3" borderId="0" xfId="1" applyFont="1" applyFill="1" applyAlignment="1">
      <alignment horizontal="center"/>
    </xf>
    <xf numFmtId="43" fontId="5" fillId="3" borderId="0" xfId="1" applyFont="1" applyFill="1"/>
    <xf numFmtId="43" fontId="3" fillId="3" borderId="4" xfId="1" applyFont="1" applyFill="1" applyBorder="1"/>
    <xf numFmtId="0" fontId="3" fillId="3" borderId="0" xfId="0" applyFont="1" applyFill="1"/>
    <xf numFmtId="0" fontId="5" fillId="0" borderId="0" xfId="0" applyFont="1" applyFill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14" fillId="3" borderId="1" xfId="2" applyNumberFormat="1" applyFont="1" applyFill="1" applyBorder="1" applyAlignment="1" applyProtection="1">
      <alignment horizontal="center"/>
      <protection locked="0"/>
    </xf>
    <xf numFmtId="0" fontId="15" fillId="0" borderId="5" xfId="2" applyFont="1" applyBorder="1" applyAlignment="1" applyProtection="1">
      <alignment horizontal="center"/>
    </xf>
    <xf numFmtId="164" fontId="5" fillId="3" borderId="1" xfId="0" applyNumberFormat="1" applyFont="1" applyFill="1" applyBorder="1" applyAlignment="1">
      <alignment horizontal="center"/>
    </xf>
    <xf numFmtId="43" fontId="5" fillId="3" borderId="0" xfId="1" applyFont="1" applyFill="1" applyAlignment="1"/>
    <xf numFmtId="0" fontId="5" fillId="3" borderId="0" xfId="0" applyFont="1" applyFill="1" applyAlignment="1">
      <alignment horizontal="right"/>
    </xf>
    <xf numFmtId="0" fontId="14" fillId="0" borderId="5" xfId="2" applyFont="1" applyBorder="1" applyAlignment="1" applyProtection="1">
      <alignment horizontal="center"/>
    </xf>
    <xf numFmtId="2" fontId="14" fillId="0" borderId="1" xfId="2" applyNumberFormat="1" applyFont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0" xfId="0"/>
    <xf numFmtId="2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3" borderId="0" xfId="0" applyFill="1"/>
    <xf numFmtId="43" fontId="5" fillId="3" borderId="0" xfId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3" fillId="0" borderId="0" xfId="1" applyFont="1" applyBorder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3" fontId="3" fillId="0" borderId="15" xfId="1" applyFont="1" applyBorder="1"/>
    <xf numFmtId="0" fontId="7" fillId="3" borderId="0" xfId="0" applyFont="1" applyFill="1" applyAlignment="1">
      <alignment horizontal="center"/>
    </xf>
    <xf numFmtId="43" fontId="3" fillId="3" borderId="3" xfId="1" applyFont="1" applyFill="1" applyBorder="1" applyAlignment="1">
      <alignment horizontal="center"/>
    </xf>
    <xf numFmtId="43" fontId="3" fillId="0" borderId="16" xfId="1" applyFont="1" applyBorder="1"/>
    <xf numFmtId="43" fontId="3" fillId="0" borderId="17" xfId="1" applyFont="1" applyBorder="1"/>
    <xf numFmtId="43" fontId="3" fillId="3" borderId="3" xfId="0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2" fontId="14" fillId="3" borderId="1" xfId="2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43" fontId="3" fillId="3" borderId="2" xfId="1" applyFont="1" applyFill="1" applyBorder="1" applyAlignment="1">
      <alignment horizontal="center"/>
    </xf>
    <xf numFmtId="0" fontId="3" fillId="3" borderId="0" xfId="0" applyFont="1" applyFill="1" applyAlignment="1"/>
    <xf numFmtId="0" fontId="5" fillId="3" borderId="0" xfId="0" applyFont="1" applyFill="1" applyAlignment="1">
      <alignment horizontal="center"/>
    </xf>
    <xf numFmtId="43" fontId="0" fillId="0" borderId="0" xfId="1" applyFont="1"/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"/>
    <cellStyle name="Currency 2" xfId="45"/>
    <cellStyle name="Currency 3" xfId="4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/>
    <cellStyle name="Note" xfId="18" builtinId="10" customBuiltin="1"/>
    <cellStyle name="Output" xfId="13" builtinId="21" customBuiltin="1"/>
    <cellStyle name="Percent 2" xfId="48"/>
    <cellStyle name="Percent 3" xfId="47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abSelected="1" zoomScaleNormal="100" workbookViewId="0">
      <selection activeCell="I18" sqref="I18"/>
    </sheetView>
  </sheetViews>
  <sheetFormatPr defaultRowHeight="15" x14ac:dyDescent="0.25"/>
  <cols>
    <col min="1" max="1" width="41.5703125" customWidth="1"/>
    <col min="2" max="2" width="20.7109375" customWidth="1"/>
    <col min="3" max="3" width="21.140625" customWidth="1"/>
    <col min="4" max="4" width="23.5703125" customWidth="1"/>
    <col min="6" max="6" width="13" customWidth="1"/>
  </cols>
  <sheetData>
    <row r="1" spans="1:6" ht="21" x14ac:dyDescent="0.35">
      <c r="A1" s="102" t="s">
        <v>0</v>
      </c>
      <c r="B1" s="102"/>
      <c r="C1" s="102"/>
      <c r="D1" s="102"/>
    </row>
    <row r="3" spans="1:6" ht="18.75" x14ac:dyDescent="0.3">
      <c r="A3" s="103" t="s">
        <v>121</v>
      </c>
      <c r="B3" s="103"/>
      <c r="C3" s="103"/>
      <c r="D3" s="103"/>
    </row>
    <row r="5" spans="1:6" x14ac:dyDescent="0.25">
      <c r="A5" s="105" t="s">
        <v>149</v>
      </c>
      <c r="B5" s="105"/>
      <c r="C5" s="105"/>
      <c r="D5" s="105"/>
      <c r="E5" s="71"/>
      <c r="F5" s="71"/>
    </row>
    <row r="6" spans="1:6" x14ac:dyDescent="0.25">
      <c r="A6" s="105" t="s">
        <v>150</v>
      </c>
      <c r="B6" s="105"/>
      <c r="C6" s="105"/>
      <c r="D6" s="105"/>
      <c r="E6" s="71"/>
      <c r="F6" s="71"/>
    </row>
    <row r="7" spans="1:6" x14ac:dyDescent="0.25">
      <c r="A7" s="105" t="s">
        <v>151</v>
      </c>
      <c r="B7" s="105"/>
      <c r="C7" s="105"/>
      <c r="D7" s="105"/>
      <c r="E7" s="71"/>
      <c r="F7" s="71"/>
    </row>
    <row r="8" spans="1:6" x14ac:dyDescent="0.25">
      <c r="A8" s="105" t="s">
        <v>1</v>
      </c>
      <c r="B8" s="105"/>
      <c r="C8" s="105"/>
      <c r="D8" s="105"/>
      <c r="E8" s="71"/>
      <c r="F8" s="71"/>
    </row>
    <row r="9" spans="1:6" x14ac:dyDescent="0.25">
      <c r="A9" s="105" t="s">
        <v>152</v>
      </c>
      <c r="B9" s="105"/>
      <c r="C9" s="105"/>
      <c r="D9" s="105"/>
      <c r="E9" s="71"/>
      <c r="F9" s="71"/>
    </row>
    <row r="10" spans="1:6" x14ac:dyDescent="0.25">
      <c r="A10" s="105" t="s">
        <v>140</v>
      </c>
      <c r="B10" s="105"/>
      <c r="C10" s="105"/>
      <c r="D10" s="105"/>
      <c r="E10" s="71"/>
      <c r="F10" s="71"/>
    </row>
    <row r="11" spans="1:6" x14ac:dyDescent="0.25">
      <c r="A11" s="105" t="s">
        <v>153</v>
      </c>
      <c r="B11" s="105"/>
      <c r="C11" s="105"/>
      <c r="D11" s="105"/>
      <c r="E11" s="71"/>
      <c r="F11" s="71"/>
    </row>
    <row r="12" spans="1:6" x14ac:dyDescent="0.25">
      <c r="A12" s="105" t="s">
        <v>2</v>
      </c>
      <c r="B12" s="105"/>
      <c r="C12" s="105"/>
      <c r="D12" s="105"/>
      <c r="E12" s="71"/>
      <c r="F12" s="71"/>
    </row>
    <row r="13" spans="1:6" x14ac:dyDescent="0.25">
      <c r="A13" s="105" t="s">
        <v>154</v>
      </c>
      <c r="B13" s="105"/>
      <c r="C13" s="105"/>
      <c r="D13" s="105"/>
      <c r="E13" s="71"/>
      <c r="F13" s="71"/>
    </row>
    <row r="14" spans="1:6" x14ac:dyDescent="0.25">
      <c r="A14" s="105" t="s">
        <v>3</v>
      </c>
      <c r="B14" s="105"/>
      <c r="C14" s="105"/>
      <c r="D14" s="105"/>
      <c r="E14" s="71"/>
      <c r="F14" s="71"/>
    </row>
    <row r="15" spans="1:6" x14ac:dyDescent="0.25">
      <c r="A15" s="105" t="s">
        <v>4</v>
      </c>
      <c r="B15" s="105"/>
      <c r="C15" s="105"/>
      <c r="D15" s="105"/>
      <c r="E15" s="71"/>
      <c r="F15" s="71"/>
    </row>
    <row r="16" spans="1:6" x14ac:dyDescent="0.25">
      <c r="A16" s="105" t="s">
        <v>5</v>
      </c>
      <c r="B16" s="105"/>
      <c r="C16" s="105"/>
      <c r="D16" s="105"/>
      <c r="E16" s="71"/>
      <c r="F16" s="71"/>
    </row>
    <row r="17" spans="1:6" x14ac:dyDescent="0.25">
      <c r="A17" s="105" t="s">
        <v>142</v>
      </c>
      <c r="B17" s="105"/>
      <c r="C17" s="105"/>
      <c r="D17" s="105"/>
      <c r="E17" s="71"/>
      <c r="F17" s="71"/>
    </row>
    <row r="18" spans="1:6" x14ac:dyDescent="0.25">
      <c r="A18" s="105" t="s">
        <v>116</v>
      </c>
      <c r="B18" s="105"/>
      <c r="C18" s="105"/>
      <c r="D18" s="105"/>
      <c r="E18" s="71"/>
      <c r="F18" s="71"/>
    </row>
    <row r="19" spans="1:6" x14ac:dyDescent="0.25">
      <c r="A19" s="105" t="s">
        <v>141</v>
      </c>
      <c r="B19" s="105"/>
      <c r="C19" s="105"/>
      <c r="D19" s="105"/>
      <c r="E19" s="71"/>
      <c r="F19" s="71"/>
    </row>
    <row r="20" spans="1:6" s="1" customFormat="1" x14ac:dyDescent="0.25">
      <c r="A20" s="105" t="s">
        <v>81</v>
      </c>
      <c r="B20" s="105"/>
      <c r="C20" s="105"/>
      <c r="D20" s="105"/>
      <c r="E20" s="105"/>
      <c r="F20" s="71"/>
    </row>
    <row r="21" spans="1:6" s="1" customFormat="1" x14ac:dyDescent="0.25">
      <c r="A21" s="98" t="s">
        <v>83</v>
      </c>
      <c r="B21" s="98"/>
      <c r="C21" s="98"/>
      <c r="D21" s="98"/>
      <c r="E21" s="98"/>
      <c r="F21" s="71"/>
    </row>
    <row r="22" spans="1:6" s="1" customFormat="1" x14ac:dyDescent="0.25">
      <c r="A22" s="105" t="s">
        <v>82</v>
      </c>
      <c r="B22" s="105"/>
      <c r="C22" s="105"/>
      <c r="D22" s="105"/>
      <c r="E22" s="105"/>
      <c r="F22" s="71"/>
    </row>
    <row r="23" spans="1:6" ht="15.75" x14ac:dyDescent="0.25">
      <c r="A23" s="104" t="s">
        <v>6</v>
      </c>
      <c r="B23" s="104"/>
      <c r="C23" s="104"/>
      <c r="D23" s="104"/>
    </row>
    <row r="25" spans="1:6" x14ac:dyDescent="0.25">
      <c r="A25" s="8" t="s">
        <v>7</v>
      </c>
      <c r="B25" s="8" t="s">
        <v>122</v>
      </c>
      <c r="C25" s="8" t="s">
        <v>123</v>
      </c>
      <c r="D25" s="8" t="s">
        <v>8</v>
      </c>
    </row>
    <row r="26" spans="1:6" x14ac:dyDescent="0.25">
      <c r="A26" s="8"/>
      <c r="B26" s="8" t="s">
        <v>9</v>
      </c>
      <c r="C26" s="8" t="s">
        <v>9</v>
      </c>
      <c r="D26" s="8" t="s">
        <v>10</v>
      </c>
    </row>
    <row r="27" spans="1:6" ht="15.75" x14ac:dyDescent="0.25">
      <c r="A27" s="40" t="s">
        <v>11</v>
      </c>
      <c r="B27" s="22"/>
      <c r="C27" s="22"/>
      <c r="D27" s="23"/>
    </row>
    <row r="28" spans="1:6" x14ac:dyDescent="0.25">
      <c r="A28" s="5" t="s">
        <v>12</v>
      </c>
      <c r="B28" s="56">
        <v>4.2399999999999998E-3</v>
      </c>
      <c r="C28" s="56">
        <f>B28*1.07</f>
        <v>4.5367999999999997E-3</v>
      </c>
      <c r="D28" s="52">
        <v>7.0000000000000007E-2</v>
      </c>
    </row>
    <row r="29" spans="1:6" x14ac:dyDescent="0.25">
      <c r="A29" s="5" t="s">
        <v>13</v>
      </c>
      <c r="B29" s="56">
        <v>4.2399999999999998E-3</v>
      </c>
      <c r="C29" s="56">
        <f t="shared" ref="C29:C35" si="0">B29*1.07</f>
        <v>4.5367999999999997E-3</v>
      </c>
      <c r="D29" s="52">
        <v>7.0000000000000007E-2</v>
      </c>
    </row>
    <row r="30" spans="1:6" x14ac:dyDescent="0.25">
      <c r="A30" s="5" t="s">
        <v>14</v>
      </c>
      <c r="B30" s="56">
        <v>4.2399999999999998E-3</v>
      </c>
      <c r="C30" s="56">
        <f t="shared" si="0"/>
        <v>4.5367999999999997E-3</v>
      </c>
      <c r="D30" s="52">
        <v>7.0000000000000007E-2</v>
      </c>
    </row>
    <row r="31" spans="1:6" x14ac:dyDescent="0.25">
      <c r="A31" s="5" t="s">
        <v>15</v>
      </c>
      <c r="B31" s="56">
        <v>4.2399999999999998E-3</v>
      </c>
      <c r="C31" s="56">
        <f t="shared" si="0"/>
        <v>4.5367999999999997E-3</v>
      </c>
      <c r="D31" s="52">
        <v>7.0000000000000007E-2</v>
      </c>
    </row>
    <row r="32" spans="1:6" x14ac:dyDescent="0.25">
      <c r="A32" s="5" t="s">
        <v>16</v>
      </c>
      <c r="B32" s="56">
        <v>1.0200000000000001E-3</v>
      </c>
      <c r="C32" s="56">
        <f t="shared" si="0"/>
        <v>1.0914000000000002E-3</v>
      </c>
      <c r="D32" s="52">
        <v>7.0000000000000007E-2</v>
      </c>
    </row>
    <row r="33" spans="1:4" s="1" customFormat="1" x14ac:dyDescent="0.25">
      <c r="A33" s="5" t="s">
        <v>92</v>
      </c>
      <c r="B33" s="56">
        <v>5.5100000000000001E-3</v>
      </c>
      <c r="C33" s="56">
        <f t="shared" si="0"/>
        <v>5.8957000000000002E-3</v>
      </c>
      <c r="D33" s="52">
        <v>7.0000000000000007E-2</v>
      </c>
    </row>
    <row r="34" spans="1:4" s="1" customFormat="1" x14ac:dyDescent="0.25">
      <c r="A34" s="5" t="s">
        <v>94</v>
      </c>
      <c r="B34" s="56">
        <v>1.0200000000000001E-3</v>
      </c>
      <c r="C34" s="56">
        <f t="shared" si="0"/>
        <v>1.0914000000000002E-3</v>
      </c>
      <c r="D34" s="52">
        <v>7.0000000000000007E-2</v>
      </c>
    </row>
    <row r="35" spans="1:4" s="1" customFormat="1" x14ac:dyDescent="0.25">
      <c r="A35" s="5" t="s">
        <v>95</v>
      </c>
      <c r="B35" s="56">
        <v>1.0200000000000001E-3</v>
      </c>
      <c r="C35" s="56">
        <f t="shared" si="0"/>
        <v>1.0914000000000002E-3</v>
      </c>
      <c r="D35" s="52">
        <v>7.0000000000000007E-2</v>
      </c>
    </row>
    <row r="36" spans="1:4" x14ac:dyDescent="0.25">
      <c r="A36" s="41" t="s">
        <v>17</v>
      </c>
      <c r="B36" s="7"/>
      <c r="C36" s="51"/>
      <c r="D36" s="52"/>
    </row>
    <row r="37" spans="1:4" x14ac:dyDescent="0.25">
      <c r="A37" s="41" t="s">
        <v>12</v>
      </c>
      <c r="B37" s="7"/>
      <c r="C37" s="51"/>
      <c r="D37" s="52"/>
    </row>
    <row r="38" spans="1:4" x14ac:dyDescent="0.25">
      <c r="A38" s="5" t="s">
        <v>18</v>
      </c>
      <c r="B38" s="51">
        <v>50.89</v>
      </c>
      <c r="C38" s="73">
        <f t="shared" ref="C38:C67" si="1">B38*1.07</f>
        <v>54.452300000000001</v>
      </c>
      <c r="D38" s="52">
        <v>7.0000000000000007E-2</v>
      </c>
    </row>
    <row r="39" spans="1:4" x14ac:dyDescent="0.25">
      <c r="A39" s="5" t="s">
        <v>19</v>
      </c>
      <c r="B39" s="51">
        <v>3.78</v>
      </c>
      <c r="C39" s="73">
        <f t="shared" si="1"/>
        <v>4.0446</v>
      </c>
      <c r="D39" s="52">
        <v>7.0000000000000007E-2</v>
      </c>
    </row>
    <row r="40" spans="1:4" x14ac:dyDescent="0.25">
      <c r="A40" s="4" t="s">
        <v>20</v>
      </c>
      <c r="B40" s="51">
        <v>4.29</v>
      </c>
      <c r="C40" s="73">
        <f t="shared" si="1"/>
        <v>4.5903</v>
      </c>
      <c r="D40" s="52">
        <v>7.0000000000000007E-2</v>
      </c>
    </row>
    <row r="41" spans="1:4" x14ac:dyDescent="0.25">
      <c r="A41" s="5" t="s">
        <v>21</v>
      </c>
      <c r="B41" s="51">
        <v>4.5999999999999996</v>
      </c>
      <c r="C41" s="73">
        <f t="shared" si="1"/>
        <v>4.9219999999999997</v>
      </c>
      <c r="D41" s="52">
        <v>7.0000000000000007E-2</v>
      </c>
    </row>
    <row r="42" spans="1:4" x14ac:dyDescent="0.25">
      <c r="A42" s="5" t="s">
        <v>22</v>
      </c>
      <c r="B42" s="51">
        <v>7.55</v>
      </c>
      <c r="C42" s="73">
        <f t="shared" si="1"/>
        <v>8.0785</v>
      </c>
      <c r="D42" s="52">
        <v>7.0000000000000007E-2</v>
      </c>
    </row>
    <row r="43" spans="1:4" x14ac:dyDescent="0.25">
      <c r="A43" s="5" t="s">
        <v>23</v>
      </c>
      <c r="B43" s="51">
        <v>11.9</v>
      </c>
      <c r="C43" s="73">
        <f t="shared" si="1"/>
        <v>12.733000000000001</v>
      </c>
      <c r="D43" s="52">
        <v>7.0000000000000007E-2</v>
      </c>
    </row>
    <row r="44" spans="1:4" x14ac:dyDescent="0.25">
      <c r="A44" s="5" t="s">
        <v>24</v>
      </c>
      <c r="B44" s="51">
        <v>20.6</v>
      </c>
      <c r="C44" s="73">
        <f t="shared" si="1"/>
        <v>22.042000000000002</v>
      </c>
      <c r="D44" s="52">
        <v>7.0000000000000007E-2</v>
      </c>
    </row>
    <row r="45" spans="1:4" x14ac:dyDescent="0.25">
      <c r="A45" s="5" t="s">
        <v>25</v>
      </c>
      <c r="B45" s="51">
        <v>23.11</v>
      </c>
      <c r="C45" s="73">
        <f t="shared" si="1"/>
        <v>24.727700000000002</v>
      </c>
      <c r="D45" s="52">
        <v>7.0000000000000007E-2</v>
      </c>
    </row>
    <row r="46" spans="1:4" x14ac:dyDescent="0.25">
      <c r="A46" s="5" t="s">
        <v>96</v>
      </c>
      <c r="B46" s="51">
        <v>8.0299999999999994</v>
      </c>
      <c r="C46" s="73">
        <f t="shared" si="1"/>
        <v>8.5921000000000003</v>
      </c>
      <c r="D46" s="52">
        <v>7.0000000000000007E-2</v>
      </c>
    </row>
    <row r="47" spans="1:4" s="1" customFormat="1" x14ac:dyDescent="0.25">
      <c r="A47" s="5" t="s">
        <v>97</v>
      </c>
      <c r="B47" s="51">
        <v>9.6300000000000008</v>
      </c>
      <c r="C47" s="73">
        <f t="shared" si="1"/>
        <v>10.304100000000002</v>
      </c>
      <c r="D47" s="52">
        <v>7.0000000000000007E-2</v>
      </c>
    </row>
    <row r="48" spans="1:4" x14ac:dyDescent="0.25">
      <c r="A48" s="74" t="s">
        <v>13</v>
      </c>
      <c r="B48" s="7"/>
      <c r="C48" s="51"/>
      <c r="D48" s="52"/>
    </row>
    <row r="49" spans="1:4" x14ac:dyDescent="0.25">
      <c r="A49" s="5" t="s">
        <v>18</v>
      </c>
      <c r="B49" s="51">
        <v>50.89</v>
      </c>
      <c r="C49" s="73">
        <f t="shared" si="1"/>
        <v>54.452300000000001</v>
      </c>
      <c r="D49" s="52">
        <v>7.0000000000000007E-2</v>
      </c>
    </row>
    <row r="50" spans="1:4" x14ac:dyDescent="0.25">
      <c r="A50" s="5" t="s">
        <v>19</v>
      </c>
      <c r="B50" s="51">
        <v>3.78</v>
      </c>
      <c r="C50" s="73">
        <f t="shared" si="1"/>
        <v>4.0446</v>
      </c>
      <c r="D50" s="52">
        <v>7.0000000000000007E-2</v>
      </c>
    </row>
    <row r="51" spans="1:4" x14ac:dyDescent="0.25">
      <c r="A51" s="5" t="s">
        <v>26</v>
      </c>
      <c r="B51" s="51">
        <v>4.34</v>
      </c>
      <c r="C51" s="73">
        <f t="shared" si="1"/>
        <v>4.6437999999999997</v>
      </c>
      <c r="D51" s="52">
        <v>7.0000000000000007E-2</v>
      </c>
    </row>
    <row r="52" spans="1:4" x14ac:dyDescent="0.25">
      <c r="A52" s="5" t="s">
        <v>22</v>
      </c>
      <c r="B52" s="51">
        <v>5.92</v>
      </c>
      <c r="C52" s="73">
        <f t="shared" si="1"/>
        <v>6.3344000000000005</v>
      </c>
      <c r="D52" s="52">
        <v>7.0000000000000007E-2</v>
      </c>
    </row>
    <row r="53" spans="1:4" s="1" customFormat="1" x14ac:dyDescent="0.25">
      <c r="A53" s="5" t="s">
        <v>80</v>
      </c>
      <c r="B53" s="51">
        <v>8.82</v>
      </c>
      <c r="C53" s="73">
        <f t="shared" si="1"/>
        <v>9.4374000000000002</v>
      </c>
      <c r="D53" s="52">
        <v>7.0000000000000007E-2</v>
      </c>
    </row>
    <row r="54" spans="1:4" x14ac:dyDescent="0.25">
      <c r="A54" s="74" t="s">
        <v>14</v>
      </c>
      <c r="B54" s="51"/>
      <c r="C54" s="51"/>
      <c r="D54" s="52"/>
    </row>
    <row r="55" spans="1:4" x14ac:dyDescent="0.25">
      <c r="A55" s="5" t="s">
        <v>18</v>
      </c>
      <c r="B55" s="51">
        <v>50.89</v>
      </c>
      <c r="C55" s="73">
        <f t="shared" si="1"/>
        <v>54.452300000000001</v>
      </c>
      <c r="D55" s="52">
        <v>7.0000000000000007E-2</v>
      </c>
    </row>
    <row r="56" spans="1:4" x14ac:dyDescent="0.25">
      <c r="A56" s="5" t="s">
        <v>19</v>
      </c>
      <c r="B56" s="51">
        <v>3.78</v>
      </c>
      <c r="C56" s="73">
        <f t="shared" si="1"/>
        <v>4.0446</v>
      </c>
      <c r="D56" s="52">
        <v>7.0000000000000007E-2</v>
      </c>
    </row>
    <row r="57" spans="1:4" x14ac:dyDescent="0.25">
      <c r="A57" s="5" t="s">
        <v>26</v>
      </c>
      <c r="B57" s="51">
        <v>4.34</v>
      </c>
      <c r="C57" s="73">
        <f t="shared" si="1"/>
        <v>4.6437999999999997</v>
      </c>
      <c r="D57" s="52">
        <v>7.0000000000000007E-2</v>
      </c>
    </row>
    <row r="58" spans="1:4" x14ac:dyDescent="0.25">
      <c r="A58" s="5" t="s">
        <v>22</v>
      </c>
      <c r="B58" s="51">
        <v>5.92</v>
      </c>
      <c r="C58" s="73">
        <f t="shared" si="1"/>
        <v>6.3344000000000005</v>
      </c>
      <c r="D58" s="52">
        <v>7.0000000000000007E-2</v>
      </c>
    </row>
    <row r="59" spans="1:4" s="1" customFormat="1" x14ac:dyDescent="0.25">
      <c r="A59" s="5" t="s">
        <v>80</v>
      </c>
      <c r="B59" s="7">
        <v>8.82</v>
      </c>
      <c r="C59" s="73">
        <f t="shared" si="1"/>
        <v>9.4374000000000002</v>
      </c>
      <c r="D59" s="52">
        <v>7.0000000000000007E-2</v>
      </c>
    </row>
    <row r="60" spans="1:4" s="1" customFormat="1" x14ac:dyDescent="0.25">
      <c r="A60" s="64" t="s">
        <v>98</v>
      </c>
      <c r="B60" s="66"/>
      <c r="C60" s="67"/>
      <c r="D60" s="52"/>
    </row>
    <row r="61" spans="1:4" s="1" customFormat="1" x14ac:dyDescent="0.25">
      <c r="A61" s="63" t="s">
        <v>99</v>
      </c>
      <c r="B61" s="73">
        <v>3.78</v>
      </c>
      <c r="C61" s="73">
        <f t="shared" si="1"/>
        <v>4.0446</v>
      </c>
      <c r="D61" s="52">
        <v>7.0000000000000007E-2</v>
      </c>
    </row>
    <row r="62" spans="1:4" s="1" customFormat="1" x14ac:dyDescent="0.25">
      <c r="A62" s="63" t="s">
        <v>100</v>
      </c>
      <c r="B62" s="67">
        <v>5.74</v>
      </c>
      <c r="C62" s="73">
        <f t="shared" si="1"/>
        <v>6.1418000000000008</v>
      </c>
      <c r="D62" s="52">
        <v>7.0000000000000007E-2</v>
      </c>
    </row>
    <row r="63" spans="1:4" s="1" customFormat="1" x14ac:dyDescent="0.25">
      <c r="A63" s="63" t="s">
        <v>101</v>
      </c>
      <c r="B63" s="67">
        <v>6.74</v>
      </c>
      <c r="C63" s="73">
        <f t="shared" si="1"/>
        <v>7.2118000000000002</v>
      </c>
      <c r="D63" s="52">
        <v>7.0000000000000007E-2</v>
      </c>
    </row>
    <row r="64" spans="1:4" s="1" customFormat="1" x14ac:dyDescent="0.25">
      <c r="A64" s="63" t="s">
        <v>102</v>
      </c>
      <c r="B64" s="67">
        <v>10.45</v>
      </c>
      <c r="C64" s="73">
        <f t="shared" si="1"/>
        <v>11.1815</v>
      </c>
      <c r="D64" s="52">
        <v>7.0000000000000007E-2</v>
      </c>
    </row>
    <row r="65" spans="1:6" s="1" customFormat="1" x14ac:dyDescent="0.25">
      <c r="A65" s="63" t="s">
        <v>103</v>
      </c>
      <c r="B65" s="67">
        <v>19.46</v>
      </c>
      <c r="C65" s="73">
        <f t="shared" si="1"/>
        <v>20.822200000000002</v>
      </c>
      <c r="D65" s="52">
        <v>7.0000000000000007E-2</v>
      </c>
    </row>
    <row r="66" spans="1:6" s="1" customFormat="1" x14ac:dyDescent="0.25">
      <c r="A66" s="63" t="s">
        <v>104</v>
      </c>
      <c r="B66" s="67">
        <v>29.92</v>
      </c>
      <c r="C66" s="73">
        <f t="shared" si="1"/>
        <v>32.014400000000002</v>
      </c>
      <c r="D66" s="52">
        <v>7.0000000000000007E-2</v>
      </c>
    </row>
    <row r="67" spans="1:6" s="1" customFormat="1" x14ac:dyDescent="0.25">
      <c r="A67" s="63" t="s">
        <v>25</v>
      </c>
      <c r="B67" s="67">
        <v>37.409999999999997</v>
      </c>
      <c r="C67" s="73">
        <f t="shared" si="1"/>
        <v>40.028700000000001</v>
      </c>
      <c r="D67" s="52">
        <v>7.0000000000000007E-2</v>
      </c>
    </row>
    <row r="68" spans="1:6" s="65" customFormat="1" x14ac:dyDescent="0.25">
      <c r="A68" s="107" t="s">
        <v>105</v>
      </c>
      <c r="B68" s="107"/>
      <c r="C68" s="107"/>
      <c r="D68" s="107"/>
      <c r="E68" s="107"/>
      <c r="F68" s="107"/>
    </row>
    <row r="69" spans="1:6" x14ac:dyDescent="0.25">
      <c r="A69" s="8" t="s">
        <v>7</v>
      </c>
      <c r="B69" s="8" t="s">
        <v>122</v>
      </c>
      <c r="C69" s="8" t="s">
        <v>123</v>
      </c>
      <c r="D69" s="8" t="s">
        <v>8</v>
      </c>
    </row>
    <row r="70" spans="1:6" x14ac:dyDescent="0.25">
      <c r="A70" s="8"/>
      <c r="B70" s="8" t="s">
        <v>9</v>
      </c>
      <c r="C70" s="8" t="s">
        <v>9</v>
      </c>
      <c r="D70" s="8" t="s">
        <v>10</v>
      </c>
    </row>
    <row r="71" spans="1:6" x14ac:dyDescent="0.25">
      <c r="A71" s="64" t="s">
        <v>27</v>
      </c>
      <c r="B71" s="7"/>
      <c r="C71" s="7"/>
      <c r="D71" s="6"/>
    </row>
    <row r="72" spans="1:6" x14ac:dyDescent="0.25">
      <c r="A72" s="24" t="s">
        <v>18</v>
      </c>
      <c r="B72" s="7"/>
      <c r="C72" s="7"/>
      <c r="D72" s="6"/>
    </row>
    <row r="73" spans="1:6" x14ac:dyDescent="0.25">
      <c r="A73" s="5" t="s">
        <v>28</v>
      </c>
      <c r="B73" s="53">
        <v>47.186100000000003</v>
      </c>
      <c r="C73" s="53">
        <f>B73*1.0188</f>
        <v>48.073198679999997</v>
      </c>
      <c r="D73" s="52">
        <v>1.8800000000000001E-2</v>
      </c>
    </row>
    <row r="74" spans="1:6" x14ac:dyDescent="0.25">
      <c r="A74" s="5" t="s">
        <v>29</v>
      </c>
      <c r="B74" s="53">
        <v>67.318100000000001</v>
      </c>
      <c r="C74" s="53">
        <f t="shared" ref="C74:C76" si="2">B74*1.0188</f>
        <v>68.583680279999996</v>
      </c>
      <c r="D74" s="52">
        <v>1.8800000000000001E-2</v>
      </c>
    </row>
    <row r="75" spans="1:6" x14ac:dyDescent="0.25">
      <c r="A75" s="5" t="s">
        <v>30</v>
      </c>
      <c r="B75" s="53">
        <v>124.9507</v>
      </c>
      <c r="C75" s="53">
        <f t="shared" si="2"/>
        <v>127.29977315999999</v>
      </c>
      <c r="D75" s="52">
        <v>1.8800000000000001E-2</v>
      </c>
    </row>
    <row r="76" spans="1:6" x14ac:dyDescent="0.25">
      <c r="A76" s="5" t="s">
        <v>31</v>
      </c>
      <c r="B76" s="53">
        <v>710.8</v>
      </c>
      <c r="C76" s="53">
        <f t="shared" si="2"/>
        <v>724.16303999999991</v>
      </c>
      <c r="D76" s="52">
        <v>1.8800000000000001E-2</v>
      </c>
    </row>
    <row r="77" spans="1:6" x14ac:dyDescent="0.25">
      <c r="A77" s="24" t="s">
        <v>32</v>
      </c>
      <c r="B77" s="53"/>
      <c r="C77" s="53"/>
      <c r="D77" s="52"/>
    </row>
    <row r="78" spans="1:6" x14ac:dyDescent="0.25">
      <c r="A78" s="5" t="s">
        <v>33</v>
      </c>
      <c r="B78" s="53">
        <v>0.95299999999999996</v>
      </c>
      <c r="C78" s="53">
        <f>B78*1.0188</f>
        <v>0.9709163999999999</v>
      </c>
      <c r="D78" s="52">
        <v>1.8800000000000001E-2</v>
      </c>
    </row>
    <row r="79" spans="1:6" x14ac:dyDescent="0.25">
      <c r="A79" s="24" t="s">
        <v>117</v>
      </c>
      <c r="B79" s="53"/>
      <c r="C79" s="53"/>
      <c r="D79" s="52"/>
    </row>
    <row r="80" spans="1:6" x14ac:dyDescent="0.25">
      <c r="A80" s="38" t="s">
        <v>118</v>
      </c>
      <c r="B80" s="53">
        <v>1.7270000000000001</v>
      </c>
      <c r="C80" s="53">
        <f>B80*1.0188</f>
        <v>1.7594676</v>
      </c>
      <c r="D80" s="52">
        <v>1.8800000000000001E-2</v>
      </c>
    </row>
    <row r="81" spans="1:4" s="1" customFormat="1" x14ac:dyDescent="0.25">
      <c r="A81" s="59" t="s">
        <v>93</v>
      </c>
      <c r="B81" s="94">
        <v>300</v>
      </c>
      <c r="C81" s="60">
        <v>300</v>
      </c>
      <c r="D81" s="52">
        <v>0</v>
      </c>
    </row>
    <row r="82" spans="1:4" s="1" customFormat="1" x14ac:dyDescent="0.25">
      <c r="A82" s="55" t="s">
        <v>85</v>
      </c>
      <c r="B82" s="38"/>
      <c r="C82" s="38"/>
      <c r="D82" s="38"/>
    </row>
    <row r="83" spans="1:4" x14ac:dyDescent="0.25">
      <c r="A83" s="38" t="s">
        <v>86</v>
      </c>
      <c r="B83" s="54" t="s">
        <v>87</v>
      </c>
      <c r="C83" s="54"/>
      <c r="D83" s="52"/>
    </row>
    <row r="84" spans="1:4" x14ac:dyDescent="0.25">
      <c r="A84" s="38" t="s">
        <v>88</v>
      </c>
      <c r="B84" s="54">
        <v>0.98199999999999998</v>
      </c>
      <c r="C84" s="53">
        <f t="shared" ref="C84:C86" si="3">B84*1.0188</f>
        <v>1.0004616</v>
      </c>
      <c r="D84" s="52">
        <v>1.8800000000000001E-2</v>
      </c>
    </row>
    <row r="85" spans="1:4" x14ac:dyDescent="0.25">
      <c r="A85" s="38" t="s">
        <v>89</v>
      </c>
      <c r="B85" s="54">
        <v>1.2562</v>
      </c>
      <c r="C85" s="53">
        <f t="shared" si="3"/>
        <v>1.27981656</v>
      </c>
      <c r="D85" s="52">
        <v>1.8800000000000001E-2</v>
      </c>
    </row>
    <row r="86" spans="1:4" x14ac:dyDescent="0.25">
      <c r="A86" s="38" t="s">
        <v>90</v>
      </c>
      <c r="B86" s="54">
        <v>1.4973000000000001</v>
      </c>
      <c r="C86" s="53">
        <f t="shared" si="3"/>
        <v>1.5254492399999999</v>
      </c>
      <c r="D86" s="52">
        <v>1.8800000000000001E-2</v>
      </c>
    </row>
    <row r="87" spans="1:4" s="68" customFormat="1" x14ac:dyDescent="0.25">
      <c r="A87" s="39" t="s">
        <v>108</v>
      </c>
      <c r="B87" s="54"/>
      <c r="C87" s="54"/>
      <c r="D87" s="52"/>
    </row>
    <row r="88" spans="1:4" s="68" customFormat="1" x14ac:dyDescent="0.25">
      <c r="A88" s="38" t="s">
        <v>119</v>
      </c>
      <c r="B88" s="54"/>
      <c r="C88" s="54"/>
      <c r="D88" s="52"/>
    </row>
    <row r="89" spans="1:4" s="68" customFormat="1" x14ac:dyDescent="0.25">
      <c r="A89" s="38" t="s">
        <v>84</v>
      </c>
      <c r="B89" s="54">
        <v>1.8729</v>
      </c>
      <c r="C89" s="53">
        <f t="shared" ref="C89" si="4">B89*1.0188</f>
        <v>1.9081105199999999</v>
      </c>
      <c r="D89" s="52">
        <v>1.8800000000000001E-2</v>
      </c>
    </row>
    <row r="90" spans="1:4" s="68" customFormat="1" x14ac:dyDescent="0.25">
      <c r="A90" s="39" t="s">
        <v>109</v>
      </c>
      <c r="B90" s="54"/>
      <c r="C90" s="54"/>
      <c r="D90" s="52"/>
    </row>
    <row r="91" spans="1:4" s="68" customFormat="1" x14ac:dyDescent="0.25">
      <c r="A91" s="38" t="s">
        <v>110</v>
      </c>
      <c r="B91" s="54">
        <v>710.8</v>
      </c>
      <c r="C91" s="53">
        <f t="shared" ref="C91:C93" si="5">B91*1.0188</f>
        <v>724.16303999999991</v>
      </c>
      <c r="D91" s="52">
        <v>1.8800000000000001E-2</v>
      </c>
    </row>
    <row r="92" spans="1:4" s="68" customFormat="1" x14ac:dyDescent="0.25">
      <c r="A92" s="38" t="s">
        <v>111</v>
      </c>
      <c r="B92" s="54">
        <v>139.39920000000001</v>
      </c>
      <c r="C92" s="53">
        <f t="shared" si="5"/>
        <v>142.01990495999999</v>
      </c>
      <c r="D92" s="52">
        <v>1.8800000000000001E-2</v>
      </c>
    </row>
    <row r="93" spans="1:4" s="68" customFormat="1" x14ac:dyDescent="0.25">
      <c r="A93" s="38" t="s">
        <v>112</v>
      </c>
      <c r="B93" s="54">
        <v>0.8579</v>
      </c>
      <c r="C93" s="53">
        <f t="shared" si="5"/>
        <v>0.87402851999999998</v>
      </c>
      <c r="D93" s="52">
        <v>1.8800000000000001E-2</v>
      </c>
    </row>
    <row r="94" spans="1:4" x14ac:dyDescent="0.25">
      <c r="A94" s="41" t="s">
        <v>34</v>
      </c>
      <c r="B94" s="51"/>
      <c r="C94" s="51"/>
      <c r="D94" s="52"/>
    </row>
    <row r="95" spans="1:4" x14ac:dyDescent="0.25">
      <c r="A95" s="24" t="s">
        <v>35</v>
      </c>
      <c r="B95" s="51"/>
      <c r="C95" s="51"/>
      <c r="D95" s="52"/>
    </row>
    <row r="96" spans="1:4" x14ac:dyDescent="0.25">
      <c r="A96" s="5" t="s">
        <v>12</v>
      </c>
      <c r="B96" s="51">
        <v>59.5</v>
      </c>
      <c r="C96" s="51">
        <f>B96*1.07</f>
        <v>63.665000000000006</v>
      </c>
      <c r="D96" s="52">
        <v>7.0000000000000007E-2</v>
      </c>
    </row>
    <row r="97" spans="1:4" x14ac:dyDescent="0.25">
      <c r="A97" s="5" t="s">
        <v>13</v>
      </c>
      <c r="B97" s="51">
        <v>59.5</v>
      </c>
      <c r="C97" s="73">
        <f t="shared" ref="C97:C98" si="6">B97*1.07</f>
        <v>63.665000000000006</v>
      </c>
      <c r="D97" s="52">
        <v>7.0000000000000007E-2</v>
      </c>
    </row>
    <row r="98" spans="1:4" x14ac:dyDescent="0.25">
      <c r="A98" s="5" t="s">
        <v>14</v>
      </c>
      <c r="B98" s="51">
        <v>59.5</v>
      </c>
      <c r="C98" s="73">
        <f t="shared" si="6"/>
        <v>63.665000000000006</v>
      </c>
      <c r="D98" s="52">
        <v>7.0000000000000007E-2</v>
      </c>
    </row>
    <row r="99" spans="1:4" s="68" customFormat="1" x14ac:dyDescent="0.25">
      <c r="A99" s="70" t="s">
        <v>106</v>
      </c>
      <c r="B99" s="73"/>
      <c r="C99" s="73"/>
      <c r="D99" s="52"/>
    </row>
    <row r="100" spans="1:4" s="68" customFormat="1" x14ac:dyDescent="0.25">
      <c r="A100" s="69" t="s">
        <v>12</v>
      </c>
      <c r="B100" s="73">
        <v>72.849999999999994</v>
      </c>
      <c r="C100" s="73">
        <f t="shared" ref="C100:C102" si="7">B100*1.07</f>
        <v>77.9495</v>
      </c>
      <c r="D100" s="52">
        <v>7.0000000000000007E-2</v>
      </c>
    </row>
    <row r="101" spans="1:4" s="68" customFormat="1" x14ac:dyDescent="0.25">
      <c r="A101" s="69" t="s">
        <v>13</v>
      </c>
      <c r="B101" s="73">
        <v>72.849999999999994</v>
      </c>
      <c r="C101" s="73">
        <f t="shared" si="7"/>
        <v>77.9495</v>
      </c>
      <c r="D101" s="52">
        <v>7.0000000000000007E-2</v>
      </c>
    </row>
    <row r="102" spans="1:4" s="68" customFormat="1" x14ac:dyDescent="0.25">
      <c r="A102" s="69" t="s">
        <v>14</v>
      </c>
      <c r="B102" s="73">
        <v>72.849999999999994</v>
      </c>
      <c r="C102" s="73">
        <f t="shared" si="7"/>
        <v>77.9495</v>
      </c>
      <c r="D102" s="52">
        <v>7.0000000000000007E-2</v>
      </c>
    </row>
    <row r="103" spans="1:4" x14ac:dyDescent="0.25">
      <c r="A103" s="24" t="s">
        <v>36</v>
      </c>
      <c r="B103" s="51"/>
      <c r="C103" s="51"/>
      <c r="D103" s="52"/>
    </row>
    <row r="104" spans="1:4" x14ac:dyDescent="0.25">
      <c r="A104" s="5" t="s">
        <v>12</v>
      </c>
      <c r="B104" s="51">
        <v>131.03</v>
      </c>
      <c r="C104" s="73">
        <f t="shared" ref="C104:C106" si="8">B104*1.07</f>
        <v>140.2021</v>
      </c>
      <c r="D104" s="52">
        <v>7.0000000000000007E-2</v>
      </c>
    </row>
    <row r="105" spans="1:4" x14ac:dyDescent="0.25">
      <c r="A105" s="5" t="s">
        <v>13</v>
      </c>
      <c r="B105" s="51">
        <v>131.03</v>
      </c>
      <c r="C105" s="73">
        <f t="shared" si="8"/>
        <v>140.2021</v>
      </c>
      <c r="D105" s="52">
        <v>7.0000000000000007E-2</v>
      </c>
    </row>
    <row r="106" spans="1:4" x14ac:dyDescent="0.25">
      <c r="A106" s="5" t="s">
        <v>14</v>
      </c>
      <c r="B106" s="51">
        <v>131.03</v>
      </c>
      <c r="C106" s="73">
        <f t="shared" si="8"/>
        <v>140.2021</v>
      </c>
      <c r="D106" s="52">
        <v>7.0000000000000007E-2</v>
      </c>
    </row>
    <row r="107" spans="1:4" x14ac:dyDescent="0.25">
      <c r="A107" s="41" t="s">
        <v>37</v>
      </c>
      <c r="B107" s="51"/>
      <c r="C107" s="51"/>
      <c r="D107" s="52"/>
    </row>
    <row r="108" spans="1:4" x14ac:dyDescent="0.25">
      <c r="A108" s="5" t="s">
        <v>38</v>
      </c>
      <c r="B108" s="51">
        <v>108.83</v>
      </c>
      <c r="C108" s="51">
        <f>B108*1.3</f>
        <v>141.47900000000001</v>
      </c>
      <c r="D108" s="52">
        <v>0.3</v>
      </c>
    </row>
    <row r="109" spans="1:4" x14ac:dyDescent="0.25">
      <c r="A109" s="5" t="s">
        <v>39</v>
      </c>
      <c r="B109" s="51">
        <v>108.83</v>
      </c>
      <c r="C109" s="73">
        <f>B109*1.3</f>
        <v>141.47900000000001</v>
      </c>
      <c r="D109" s="52">
        <v>0.3</v>
      </c>
    </row>
    <row r="110" spans="1:4" x14ac:dyDescent="0.25">
      <c r="A110" s="5" t="s">
        <v>107</v>
      </c>
      <c r="B110" s="51">
        <v>71.28</v>
      </c>
      <c r="C110" s="73">
        <v>150</v>
      </c>
      <c r="D110" s="52" t="s">
        <v>127</v>
      </c>
    </row>
    <row r="111" spans="1:4" x14ac:dyDescent="0.25">
      <c r="A111" s="41" t="s">
        <v>40</v>
      </c>
      <c r="B111" s="51"/>
      <c r="C111" s="51"/>
      <c r="D111" s="52"/>
    </row>
    <row r="112" spans="1:4" x14ac:dyDescent="0.25">
      <c r="A112" s="24" t="s">
        <v>35</v>
      </c>
      <c r="B112" s="51"/>
      <c r="C112" s="51"/>
      <c r="D112" s="52"/>
    </row>
    <row r="113" spans="1:4" x14ac:dyDescent="0.25">
      <c r="A113" s="5" t="s">
        <v>12</v>
      </c>
      <c r="B113" s="51">
        <v>97.31</v>
      </c>
      <c r="C113" s="73">
        <f t="shared" ref="C113:C115" si="9">B113*1.07</f>
        <v>104.1217</v>
      </c>
      <c r="D113" s="52">
        <v>7.0000000000000007E-2</v>
      </c>
    </row>
    <row r="114" spans="1:4" x14ac:dyDescent="0.25">
      <c r="A114" s="5" t="s">
        <v>13</v>
      </c>
      <c r="B114" s="51">
        <v>97.31</v>
      </c>
      <c r="C114" s="73">
        <f t="shared" si="9"/>
        <v>104.1217</v>
      </c>
      <c r="D114" s="52">
        <v>7.0000000000000007E-2</v>
      </c>
    </row>
    <row r="115" spans="1:4" x14ac:dyDescent="0.25">
      <c r="A115" s="5" t="s">
        <v>14</v>
      </c>
      <c r="B115" s="51">
        <v>97.31</v>
      </c>
      <c r="C115" s="73">
        <f t="shared" si="9"/>
        <v>104.1217</v>
      </c>
      <c r="D115" s="52">
        <v>7.0000000000000007E-2</v>
      </c>
    </row>
    <row r="116" spans="1:4" x14ac:dyDescent="0.25">
      <c r="A116" s="24" t="s">
        <v>36</v>
      </c>
      <c r="B116" s="51"/>
      <c r="C116" s="51"/>
      <c r="D116" s="52"/>
    </row>
    <row r="117" spans="1:4" x14ac:dyDescent="0.25">
      <c r="A117" s="5" t="s">
        <v>12</v>
      </c>
      <c r="B117" s="51">
        <v>105.65</v>
      </c>
      <c r="C117" s="73">
        <f t="shared" ref="C117" si="10">B117*1.07</f>
        <v>113.04550000000002</v>
      </c>
      <c r="D117" s="52">
        <v>7.0000000000000007E-2</v>
      </c>
    </row>
    <row r="118" spans="1:4" x14ac:dyDescent="0.25">
      <c r="A118" s="3"/>
      <c r="B118" s="11"/>
      <c r="C118" s="11"/>
      <c r="D118" s="12"/>
    </row>
    <row r="119" spans="1:4" ht="18.75" x14ac:dyDescent="0.3">
      <c r="A119" s="106" t="s">
        <v>124</v>
      </c>
      <c r="B119" s="106"/>
      <c r="C119" s="106"/>
      <c r="D119" s="106"/>
    </row>
    <row r="120" spans="1:4" x14ac:dyDescent="0.25">
      <c r="A120" s="1"/>
      <c r="B120" s="1"/>
      <c r="C120" s="1"/>
      <c r="D120" s="18"/>
    </row>
    <row r="121" spans="1:4" x14ac:dyDescent="0.25">
      <c r="A121" s="33" t="s">
        <v>41</v>
      </c>
      <c r="B121" s="33"/>
      <c r="C121" s="25" t="s">
        <v>42</v>
      </c>
      <c r="D121" s="26" t="s">
        <v>43</v>
      </c>
    </row>
    <row r="122" spans="1:4" x14ac:dyDescent="0.25">
      <c r="A122" s="1"/>
      <c r="B122" s="1"/>
      <c r="C122" s="1"/>
      <c r="D122" s="1"/>
    </row>
    <row r="123" spans="1:4" x14ac:dyDescent="0.25">
      <c r="A123" s="101" t="s">
        <v>144</v>
      </c>
      <c r="B123" s="101"/>
      <c r="C123" s="61" t="s">
        <v>44</v>
      </c>
      <c r="D123" s="72">
        <v>1500000</v>
      </c>
    </row>
    <row r="124" spans="1:4" x14ac:dyDescent="0.25">
      <c r="A124" s="49"/>
      <c r="B124" s="49"/>
      <c r="C124" s="61"/>
      <c r="D124" s="72"/>
    </row>
    <row r="125" spans="1:4" x14ac:dyDescent="0.25">
      <c r="A125" s="101" t="s">
        <v>130</v>
      </c>
      <c r="B125" s="101"/>
      <c r="C125" s="61" t="s">
        <v>44</v>
      </c>
      <c r="D125" s="72">
        <v>1677380</v>
      </c>
    </row>
    <row r="126" spans="1:4" x14ac:dyDescent="0.25">
      <c r="A126" s="49"/>
      <c r="B126" s="49"/>
      <c r="C126" s="61"/>
      <c r="D126" s="72"/>
    </row>
    <row r="127" spans="1:4" x14ac:dyDescent="0.25">
      <c r="A127" s="101" t="s">
        <v>131</v>
      </c>
      <c r="B127" s="101"/>
      <c r="C127" s="61" t="s">
        <v>44</v>
      </c>
      <c r="D127" s="72">
        <v>423510</v>
      </c>
    </row>
    <row r="128" spans="1:4" s="1" customFormat="1" x14ac:dyDescent="0.25">
      <c r="A128" s="61"/>
      <c r="B128" s="61"/>
      <c r="C128" s="61"/>
      <c r="D128" s="72"/>
    </row>
    <row r="129" spans="1:7" s="1" customFormat="1" x14ac:dyDescent="0.25">
      <c r="A129" s="101" t="s">
        <v>132</v>
      </c>
      <c r="B129" s="101"/>
      <c r="C129" s="61" t="s">
        <v>44</v>
      </c>
      <c r="D129" s="72">
        <v>718870</v>
      </c>
    </row>
    <row r="130" spans="1:7" s="1" customFormat="1" x14ac:dyDescent="0.25">
      <c r="A130" s="58"/>
      <c r="B130" s="61"/>
      <c r="C130" s="61"/>
      <c r="D130" s="72"/>
    </row>
    <row r="131" spans="1:7" s="68" customFormat="1" x14ac:dyDescent="0.25">
      <c r="A131" s="101" t="s">
        <v>145</v>
      </c>
      <c r="B131" s="101"/>
      <c r="C131" s="95" t="s">
        <v>44</v>
      </c>
      <c r="D131" s="72">
        <v>642170</v>
      </c>
    </row>
    <row r="132" spans="1:7" s="68" customFormat="1" x14ac:dyDescent="0.25">
      <c r="A132" s="58"/>
      <c r="B132" s="95"/>
      <c r="C132" s="95"/>
      <c r="D132" s="72"/>
    </row>
    <row r="133" spans="1:7" s="68" customFormat="1" x14ac:dyDescent="0.25">
      <c r="A133" s="101" t="s">
        <v>133</v>
      </c>
      <c r="B133" s="101"/>
      <c r="C133" s="95" t="s">
        <v>44</v>
      </c>
      <c r="D133" s="72">
        <v>588060</v>
      </c>
    </row>
    <row r="134" spans="1:7" s="68" customFormat="1" x14ac:dyDescent="0.25">
      <c r="A134" s="58"/>
      <c r="B134" s="95"/>
      <c r="C134" s="95"/>
      <c r="D134" s="72"/>
    </row>
    <row r="135" spans="1:7" s="68" customFormat="1" x14ac:dyDescent="0.25">
      <c r="A135" s="58" t="s">
        <v>120</v>
      </c>
      <c r="B135" s="93"/>
      <c r="C135" s="93" t="s">
        <v>44</v>
      </c>
      <c r="D135" s="72">
        <v>400000</v>
      </c>
    </row>
    <row r="136" spans="1:7" s="68" customFormat="1" x14ac:dyDescent="0.25">
      <c r="A136" s="58"/>
      <c r="B136" s="93"/>
      <c r="C136" s="93"/>
      <c r="D136" s="72"/>
    </row>
    <row r="137" spans="1:7" s="68" customFormat="1" x14ac:dyDescent="0.25">
      <c r="A137" s="101" t="s">
        <v>135</v>
      </c>
      <c r="B137" s="101"/>
      <c r="C137" s="93" t="s">
        <v>44</v>
      </c>
      <c r="D137" s="72">
        <v>778560</v>
      </c>
      <c r="F137" s="100"/>
    </row>
    <row r="138" spans="1:7" s="68" customFormat="1" x14ac:dyDescent="0.25">
      <c r="A138" s="58"/>
      <c r="B138" s="95"/>
      <c r="C138" s="95"/>
      <c r="D138" s="72"/>
    </row>
    <row r="139" spans="1:7" s="68" customFormat="1" x14ac:dyDescent="0.25">
      <c r="A139" s="58" t="s">
        <v>134</v>
      </c>
      <c r="B139" s="95"/>
      <c r="C139" s="95" t="s">
        <v>44</v>
      </c>
      <c r="D139" s="72">
        <v>250000</v>
      </c>
    </row>
    <row r="140" spans="1:7" s="68" customFormat="1" x14ac:dyDescent="0.25">
      <c r="A140" s="58"/>
      <c r="B140" s="99"/>
      <c r="C140" s="99"/>
      <c r="D140" s="72"/>
    </row>
    <row r="141" spans="1:7" s="68" customFormat="1" x14ac:dyDescent="0.25">
      <c r="A141" s="58" t="s">
        <v>146</v>
      </c>
      <c r="B141" s="99"/>
      <c r="C141" s="99" t="s">
        <v>44</v>
      </c>
      <c r="D141" s="72">
        <v>250000</v>
      </c>
    </row>
    <row r="142" spans="1:7" s="68" customFormat="1" x14ac:dyDescent="0.25">
      <c r="A142" s="58"/>
      <c r="B142" s="95"/>
      <c r="C142" s="95"/>
      <c r="D142" s="72"/>
    </row>
    <row r="143" spans="1:7" s="68" customFormat="1" x14ac:dyDescent="0.25">
      <c r="A143" s="96" t="s">
        <v>136</v>
      </c>
      <c r="B143" s="93"/>
      <c r="C143" s="93"/>
      <c r="D143" s="97">
        <v>7228550</v>
      </c>
    </row>
    <row r="144" spans="1:7" x14ac:dyDescent="0.25">
      <c r="A144" s="101" t="s">
        <v>137</v>
      </c>
      <c r="B144" s="101"/>
      <c r="C144" s="61" t="s">
        <v>138</v>
      </c>
      <c r="D144" s="44">
        <v>1000000</v>
      </c>
      <c r="G144" s="68"/>
    </row>
    <row r="145" spans="1:7" s="68" customFormat="1" x14ac:dyDescent="0.25">
      <c r="A145" s="99"/>
      <c r="B145" s="99"/>
      <c r="C145" s="99"/>
      <c r="D145" s="72"/>
    </row>
    <row r="146" spans="1:7" s="68" customFormat="1" x14ac:dyDescent="0.25">
      <c r="A146" s="99" t="s">
        <v>147</v>
      </c>
      <c r="B146" s="99"/>
      <c r="C146" s="99" t="s">
        <v>148</v>
      </c>
      <c r="D146" s="72">
        <v>300000</v>
      </c>
    </row>
    <row r="147" spans="1:7" s="1" customFormat="1" x14ac:dyDescent="0.25">
      <c r="A147" s="61"/>
      <c r="B147" s="61"/>
      <c r="C147" s="61"/>
      <c r="D147" s="44"/>
      <c r="G147"/>
    </row>
    <row r="148" spans="1:7" s="68" customFormat="1" x14ac:dyDescent="0.25">
      <c r="A148" s="101" t="s">
        <v>139</v>
      </c>
      <c r="B148" s="101"/>
      <c r="C148" s="80" t="s">
        <v>46</v>
      </c>
      <c r="D148" s="72">
        <v>10739000</v>
      </c>
    </row>
    <row r="149" spans="1:7" x14ac:dyDescent="0.25">
      <c r="A149" s="75"/>
      <c r="B149" s="61"/>
      <c r="C149" s="61"/>
      <c r="D149" s="44"/>
      <c r="G149" s="68"/>
    </row>
    <row r="150" spans="1:7" ht="15.75" thickBot="1" x14ac:dyDescent="0.3">
      <c r="A150" s="62" t="s">
        <v>47</v>
      </c>
      <c r="B150" s="20"/>
      <c r="C150" s="20"/>
      <c r="D150" s="85">
        <f>SUM(D143:D149)</f>
        <v>19267550</v>
      </c>
    </row>
    <row r="151" spans="1:7" ht="15.75" thickTop="1" x14ac:dyDescent="0.25">
      <c r="A151" s="20"/>
    </row>
    <row r="152" spans="1:7" ht="18.75" x14ac:dyDescent="0.3">
      <c r="B152" s="84"/>
      <c r="C152" s="84"/>
      <c r="D152" s="84"/>
    </row>
    <row r="153" spans="1:7" ht="18.75" x14ac:dyDescent="0.3">
      <c r="A153" s="106" t="s">
        <v>125</v>
      </c>
      <c r="B153" s="106"/>
      <c r="C153" s="106"/>
      <c r="D153" s="106"/>
    </row>
    <row r="154" spans="1:7" x14ac:dyDescent="0.25">
      <c r="B154" s="8" t="s">
        <v>49</v>
      </c>
      <c r="C154" s="8" t="s">
        <v>50</v>
      </c>
      <c r="D154" s="8" t="s">
        <v>51</v>
      </c>
    </row>
    <row r="155" spans="1:7" x14ac:dyDescent="0.25">
      <c r="A155" s="8" t="s">
        <v>48</v>
      </c>
      <c r="B155" s="1"/>
      <c r="C155" s="19"/>
      <c r="D155" s="19"/>
    </row>
    <row r="156" spans="1:7" x14ac:dyDescent="0.25">
      <c r="A156" s="9" t="s">
        <v>12</v>
      </c>
      <c r="B156" s="37"/>
      <c r="C156" s="57"/>
      <c r="D156" s="45"/>
    </row>
    <row r="157" spans="1:7" x14ac:dyDescent="0.25">
      <c r="A157" s="3" t="s">
        <v>52</v>
      </c>
      <c r="B157" s="17" t="s">
        <v>53</v>
      </c>
      <c r="C157" s="57">
        <v>8.33</v>
      </c>
      <c r="D157" s="45">
        <v>159936</v>
      </c>
    </row>
    <row r="158" spans="1:7" x14ac:dyDescent="0.25">
      <c r="A158" s="3" t="s">
        <v>54</v>
      </c>
      <c r="B158" s="3">
        <v>580</v>
      </c>
      <c r="C158" s="72">
        <v>54.45</v>
      </c>
      <c r="D158" s="72">
        <v>378972</v>
      </c>
    </row>
    <row r="159" spans="1:7" x14ac:dyDescent="0.25">
      <c r="A159" s="3" t="s">
        <v>55</v>
      </c>
      <c r="B159" s="48" t="s">
        <v>53</v>
      </c>
      <c r="C159" s="72">
        <v>24.24</v>
      </c>
      <c r="D159" s="72">
        <v>479440.14</v>
      </c>
    </row>
    <row r="160" spans="1:7" x14ac:dyDescent="0.25">
      <c r="A160" s="3" t="s">
        <v>34</v>
      </c>
      <c r="B160" s="48">
        <v>580</v>
      </c>
      <c r="C160" s="72">
        <v>63.67</v>
      </c>
      <c r="D160" s="72">
        <v>443143.2</v>
      </c>
    </row>
    <row r="161" spans="1:4" x14ac:dyDescent="0.25">
      <c r="A161" s="3" t="s">
        <v>40</v>
      </c>
      <c r="B161" s="90">
        <v>580</v>
      </c>
      <c r="C161" s="72">
        <v>104.12</v>
      </c>
      <c r="D161" s="72">
        <v>724675.2</v>
      </c>
    </row>
    <row r="162" spans="1:4" x14ac:dyDescent="0.25">
      <c r="A162" s="3" t="s">
        <v>56</v>
      </c>
      <c r="B162" s="15">
        <v>580</v>
      </c>
      <c r="C162" s="72">
        <v>45.5</v>
      </c>
      <c r="D162" s="72">
        <v>316680</v>
      </c>
    </row>
    <row r="163" spans="1:4" x14ac:dyDescent="0.25">
      <c r="A163" s="20" t="s">
        <v>57</v>
      </c>
      <c r="B163" s="13"/>
      <c r="C163" s="35">
        <f>SUM(C157:C162)</f>
        <v>300.31</v>
      </c>
      <c r="D163" s="35">
        <f>SUM(D157:D162)</f>
        <v>2502846.54</v>
      </c>
    </row>
    <row r="164" spans="1:4" x14ac:dyDescent="0.25">
      <c r="A164" s="9" t="s">
        <v>13</v>
      </c>
      <c r="B164" s="37"/>
      <c r="C164" s="57"/>
      <c r="D164" s="44"/>
    </row>
    <row r="165" spans="1:4" x14ac:dyDescent="0.25">
      <c r="A165" s="3" t="s">
        <v>52</v>
      </c>
      <c r="B165" s="89" t="s">
        <v>53</v>
      </c>
      <c r="C165" s="57">
        <v>8.33</v>
      </c>
      <c r="D165" s="72">
        <v>59976</v>
      </c>
    </row>
    <row r="166" spans="1:4" x14ac:dyDescent="0.25">
      <c r="A166" s="3" t="s">
        <v>54</v>
      </c>
      <c r="B166" s="48">
        <v>240</v>
      </c>
      <c r="C166" s="72">
        <v>54.45</v>
      </c>
      <c r="D166" s="72">
        <v>156816</v>
      </c>
    </row>
    <row r="167" spans="1:4" x14ac:dyDescent="0.25">
      <c r="A167" s="3" t="s">
        <v>55</v>
      </c>
      <c r="B167" s="81" t="s">
        <v>53</v>
      </c>
      <c r="C167" s="72">
        <v>24.24</v>
      </c>
      <c r="D167" s="72">
        <v>174528</v>
      </c>
    </row>
    <row r="168" spans="1:4" x14ac:dyDescent="0.25">
      <c r="A168" s="3" t="s">
        <v>34</v>
      </c>
      <c r="B168" s="48">
        <v>240</v>
      </c>
      <c r="C168" s="72">
        <v>63.67</v>
      </c>
      <c r="D168" s="72">
        <v>183369</v>
      </c>
    </row>
    <row r="169" spans="1:4" x14ac:dyDescent="0.25">
      <c r="A169" s="3" t="s">
        <v>40</v>
      </c>
      <c r="B169" s="48">
        <v>240</v>
      </c>
      <c r="C169" s="72">
        <v>104.12</v>
      </c>
      <c r="D169" s="72">
        <v>299865.59999999998</v>
      </c>
    </row>
    <row r="170" spans="1:4" x14ac:dyDescent="0.25">
      <c r="A170" s="15" t="s">
        <v>56</v>
      </c>
      <c r="B170" s="48">
        <v>240</v>
      </c>
      <c r="C170" s="72">
        <v>45.5</v>
      </c>
      <c r="D170" s="72">
        <v>131040</v>
      </c>
    </row>
    <row r="171" spans="1:4" x14ac:dyDescent="0.25">
      <c r="A171" s="28" t="s">
        <v>57</v>
      </c>
      <c r="B171" s="92"/>
      <c r="C171" s="35">
        <f>SUM(C165:C170)</f>
        <v>300.31</v>
      </c>
      <c r="D171" s="35">
        <f>SUM(D165:D170)</f>
        <v>1005594.6</v>
      </c>
    </row>
    <row r="172" spans="1:4" x14ac:dyDescent="0.25">
      <c r="A172" s="9" t="s">
        <v>14</v>
      </c>
      <c r="B172" s="37"/>
      <c r="C172" s="57"/>
      <c r="D172" s="44"/>
    </row>
    <row r="173" spans="1:4" x14ac:dyDescent="0.25">
      <c r="A173" s="3" t="s">
        <v>52</v>
      </c>
      <c r="B173" s="89" t="s">
        <v>53</v>
      </c>
      <c r="C173" s="57">
        <v>8.33</v>
      </c>
      <c r="D173" s="72">
        <v>14994</v>
      </c>
    </row>
    <row r="174" spans="1:4" x14ac:dyDescent="0.25">
      <c r="A174" s="3" t="s">
        <v>54</v>
      </c>
      <c r="B174" s="48">
        <v>80</v>
      </c>
      <c r="C174" s="72">
        <v>54.45</v>
      </c>
      <c r="D174" s="72">
        <v>52272</v>
      </c>
    </row>
    <row r="175" spans="1:4" x14ac:dyDescent="0.25">
      <c r="A175" s="3" t="s">
        <v>55</v>
      </c>
      <c r="B175" s="81" t="s">
        <v>53</v>
      </c>
      <c r="C175" s="72">
        <v>24.24</v>
      </c>
      <c r="D175" s="72">
        <v>43632</v>
      </c>
    </row>
    <row r="176" spans="1:4" x14ac:dyDescent="0.25">
      <c r="A176" s="3" t="s">
        <v>34</v>
      </c>
      <c r="B176" s="48">
        <v>80</v>
      </c>
      <c r="C176" s="72">
        <v>63.67</v>
      </c>
      <c r="D176" s="72">
        <v>61123.199999999997</v>
      </c>
    </row>
    <row r="177" spans="1:4" x14ac:dyDescent="0.25">
      <c r="A177" s="3" t="s">
        <v>40</v>
      </c>
      <c r="B177" s="48">
        <v>80</v>
      </c>
      <c r="C177" s="72">
        <v>104.12</v>
      </c>
      <c r="D177" s="72">
        <v>99955.199999999997</v>
      </c>
    </row>
    <row r="178" spans="1:4" x14ac:dyDescent="0.25">
      <c r="A178" s="3" t="s">
        <v>56</v>
      </c>
      <c r="B178" s="48">
        <v>80</v>
      </c>
      <c r="C178" s="72">
        <v>45.5</v>
      </c>
      <c r="D178" s="72">
        <v>43680</v>
      </c>
    </row>
    <row r="179" spans="1:4" ht="15.75" thickBot="1" x14ac:dyDescent="0.3">
      <c r="A179" s="20" t="s">
        <v>57</v>
      </c>
      <c r="B179" s="91"/>
      <c r="C179" s="36">
        <f>SUM(C173:C178)</f>
        <v>300.31</v>
      </c>
      <c r="D179" s="36">
        <f>SUM(D173:D178)</f>
        <v>315656.40000000002</v>
      </c>
    </row>
    <row r="180" spans="1:4" ht="16.5" thickTop="1" thickBot="1" x14ac:dyDescent="0.3">
      <c r="A180" s="21" t="s">
        <v>47</v>
      </c>
      <c r="B180" s="29">
        <v>900</v>
      </c>
      <c r="C180" s="30"/>
      <c r="D180" s="27">
        <f>D163+D171+D179</f>
        <v>3824097.54</v>
      </c>
    </row>
    <row r="181" spans="1:4" ht="18" thickTop="1" x14ac:dyDescent="0.3">
      <c r="A181" s="3"/>
      <c r="B181" s="79"/>
      <c r="C181" s="79"/>
      <c r="D181" s="79"/>
    </row>
    <row r="182" spans="1:4" ht="17.25" x14ac:dyDescent="0.3">
      <c r="A182" s="109" t="s">
        <v>58</v>
      </c>
      <c r="B182" s="109"/>
      <c r="C182" s="109"/>
      <c r="D182" s="109"/>
    </row>
    <row r="183" spans="1:4" x14ac:dyDescent="0.25">
      <c r="A183" s="3"/>
      <c r="B183" s="80"/>
      <c r="C183" s="80"/>
      <c r="D183" s="80"/>
    </row>
    <row r="184" spans="1:4" x14ac:dyDescent="0.25">
      <c r="A184" s="101" t="s">
        <v>59</v>
      </c>
      <c r="B184" s="101"/>
      <c r="C184" s="101"/>
      <c r="D184" s="101"/>
    </row>
    <row r="185" spans="1:4" x14ac:dyDescent="0.25">
      <c r="A185" s="101" t="s">
        <v>60</v>
      </c>
      <c r="B185" s="101"/>
      <c r="C185" s="101"/>
      <c r="D185" s="101"/>
    </row>
    <row r="186" spans="1:4" x14ac:dyDescent="0.25">
      <c r="A186" s="80"/>
      <c r="B186" s="80"/>
      <c r="C186" s="80"/>
      <c r="D186" s="80"/>
    </row>
    <row r="187" spans="1:4" x14ac:dyDescent="0.25">
      <c r="A187" s="101" t="s">
        <v>143</v>
      </c>
      <c r="B187" s="101"/>
      <c r="C187" s="101"/>
      <c r="D187" s="101"/>
    </row>
    <row r="188" spans="1:4" x14ac:dyDescent="0.25">
      <c r="A188" s="101" t="s">
        <v>61</v>
      </c>
      <c r="B188" s="101"/>
      <c r="C188" s="101"/>
      <c r="D188" s="101"/>
    </row>
    <row r="189" spans="1:4" x14ac:dyDescent="0.25">
      <c r="A189" s="80"/>
      <c r="B189" s="80"/>
      <c r="C189" s="80"/>
      <c r="D189" s="80"/>
    </row>
    <row r="190" spans="1:4" x14ac:dyDescent="0.25">
      <c r="A190" s="101" t="s">
        <v>62</v>
      </c>
      <c r="B190" s="101"/>
      <c r="C190" s="101"/>
      <c r="D190" s="101"/>
    </row>
    <row r="191" spans="1:4" x14ac:dyDescent="0.25">
      <c r="A191" s="71"/>
      <c r="B191" s="80"/>
      <c r="C191" s="80"/>
      <c r="D191" s="80"/>
    </row>
    <row r="192" spans="1:4" x14ac:dyDescent="0.25">
      <c r="A192" s="101" t="s">
        <v>63</v>
      </c>
      <c r="B192" s="101"/>
      <c r="C192" s="101"/>
      <c r="D192" s="101"/>
    </row>
    <row r="193" spans="1:7" x14ac:dyDescent="0.25">
      <c r="A193" s="101" t="s">
        <v>64</v>
      </c>
      <c r="B193" s="101"/>
      <c r="C193" s="101"/>
      <c r="D193" s="101"/>
    </row>
    <row r="194" spans="1:7" x14ac:dyDescent="0.25">
      <c r="A194" s="71"/>
      <c r="B194" s="80"/>
      <c r="C194" s="80"/>
      <c r="D194" s="80"/>
    </row>
    <row r="195" spans="1:7" x14ac:dyDescent="0.25">
      <c r="A195" s="101" t="s">
        <v>65</v>
      </c>
      <c r="B195" s="101"/>
      <c r="C195" s="101"/>
      <c r="D195" s="101"/>
    </row>
    <row r="196" spans="1:7" s="1" customFormat="1" x14ac:dyDescent="0.25">
      <c r="A196" s="101" t="s">
        <v>66</v>
      </c>
      <c r="B196" s="101"/>
      <c r="C196" s="101"/>
      <c r="D196" s="101"/>
      <c r="G196"/>
    </row>
    <row r="197" spans="1:7" s="1" customFormat="1" x14ac:dyDescent="0.25">
      <c r="A197" s="50"/>
      <c r="B197" s="81"/>
      <c r="C197" s="81"/>
      <c r="D197" s="81"/>
    </row>
    <row r="198" spans="1:7" x14ac:dyDescent="0.25">
      <c r="A198" s="81"/>
      <c r="B198" s="16"/>
      <c r="C198" s="16"/>
      <c r="D198" s="16"/>
      <c r="G198" s="1"/>
    </row>
    <row r="199" spans="1:7" ht="18.75" x14ac:dyDescent="0.3">
      <c r="A199" s="1"/>
      <c r="B199" s="78"/>
      <c r="C199" s="78"/>
      <c r="D199" s="78"/>
    </row>
    <row r="200" spans="1:7" ht="18.75" x14ac:dyDescent="0.3">
      <c r="A200" s="108" t="s">
        <v>126</v>
      </c>
      <c r="B200" s="108"/>
      <c r="C200" s="108"/>
      <c r="D200" s="108"/>
    </row>
    <row r="201" spans="1:7" ht="15.75" x14ac:dyDescent="0.25">
      <c r="A201" s="3"/>
      <c r="B201" s="31"/>
      <c r="C201" s="31"/>
      <c r="D201" s="31" t="s">
        <v>43</v>
      </c>
    </row>
    <row r="202" spans="1:7" ht="15.75" x14ac:dyDescent="0.25">
      <c r="A202" s="31" t="s">
        <v>67</v>
      </c>
      <c r="B202" s="3"/>
      <c r="C202" s="3"/>
      <c r="D202" s="14"/>
    </row>
    <row r="203" spans="1:7" x14ac:dyDescent="0.25">
      <c r="A203" s="82" t="s">
        <v>68</v>
      </c>
      <c r="B203" s="3"/>
      <c r="C203" s="3"/>
      <c r="D203" s="44"/>
    </row>
    <row r="204" spans="1:7" x14ac:dyDescent="0.25">
      <c r="A204" s="3" t="s">
        <v>44</v>
      </c>
      <c r="B204" s="3"/>
      <c r="C204" s="3"/>
      <c r="D204" s="44">
        <v>7609000</v>
      </c>
    </row>
    <row r="205" spans="1:7" x14ac:dyDescent="0.25">
      <c r="A205" s="3"/>
      <c r="B205" s="3"/>
      <c r="C205" s="3"/>
      <c r="D205" s="44"/>
    </row>
    <row r="206" spans="1:7" x14ac:dyDescent="0.25">
      <c r="A206" s="3" t="s">
        <v>69</v>
      </c>
      <c r="B206" s="3"/>
      <c r="C206" s="3"/>
      <c r="D206" s="44">
        <v>1700000</v>
      </c>
    </row>
    <row r="207" spans="1:7" x14ac:dyDescent="0.25">
      <c r="A207" s="3"/>
      <c r="B207" s="2"/>
      <c r="C207" s="2"/>
      <c r="D207" s="45"/>
    </row>
    <row r="208" spans="1:7" x14ac:dyDescent="0.25">
      <c r="A208" s="3" t="s">
        <v>91</v>
      </c>
      <c r="B208" s="2"/>
      <c r="C208" s="2"/>
      <c r="D208" s="45">
        <v>17652000</v>
      </c>
    </row>
    <row r="209" spans="1:7" x14ac:dyDescent="0.25">
      <c r="A209" s="3"/>
      <c r="B209" s="2"/>
      <c r="C209" s="2"/>
      <c r="D209" s="45"/>
    </row>
    <row r="210" spans="1:7" x14ac:dyDescent="0.25">
      <c r="A210" s="3" t="s">
        <v>70</v>
      </c>
      <c r="B210" s="2"/>
      <c r="C210" s="2"/>
      <c r="D210" s="45">
        <v>1000000</v>
      </c>
    </row>
    <row r="211" spans="1:7" s="1" customFormat="1" x14ac:dyDescent="0.25">
      <c r="A211" s="3"/>
      <c r="B211" s="2"/>
      <c r="C211" s="2"/>
      <c r="D211" s="45"/>
      <c r="G211"/>
    </row>
    <row r="212" spans="1:7" x14ac:dyDescent="0.25">
      <c r="A212" s="42" t="s">
        <v>77</v>
      </c>
      <c r="B212" s="2"/>
      <c r="C212" s="2"/>
      <c r="D212" s="45">
        <v>1000000</v>
      </c>
      <c r="G212" s="1"/>
    </row>
    <row r="213" spans="1:7" x14ac:dyDescent="0.25">
      <c r="A213" s="20" t="s">
        <v>71</v>
      </c>
      <c r="B213" s="2"/>
      <c r="C213" s="2"/>
      <c r="D213" s="46">
        <f>SUM(D204:D212)</f>
        <v>28961000</v>
      </c>
    </row>
    <row r="214" spans="1:7" x14ac:dyDescent="0.25">
      <c r="A214" s="82" t="s">
        <v>72</v>
      </c>
      <c r="B214" s="3"/>
      <c r="C214" s="2"/>
      <c r="D214" s="45"/>
    </row>
    <row r="215" spans="1:7" s="1" customFormat="1" x14ac:dyDescent="0.25">
      <c r="A215" s="3" t="s">
        <v>73</v>
      </c>
      <c r="B215" s="81" t="s">
        <v>74</v>
      </c>
      <c r="C215" s="2" t="s">
        <v>78</v>
      </c>
      <c r="D215" s="45">
        <v>1025000</v>
      </c>
      <c r="G215"/>
    </row>
    <row r="216" spans="1:7" x14ac:dyDescent="0.25">
      <c r="A216" s="43" t="s">
        <v>73</v>
      </c>
      <c r="B216" s="81" t="s">
        <v>74</v>
      </c>
      <c r="C216" s="2" t="s">
        <v>79</v>
      </c>
      <c r="D216" s="45">
        <v>480000</v>
      </c>
      <c r="G216" s="1"/>
    </row>
    <row r="217" spans="1:7" x14ac:dyDescent="0.25">
      <c r="A217" s="3"/>
      <c r="B217" s="47"/>
      <c r="C217" s="47"/>
      <c r="D217" s="45"/>
    </row>
    <row r="218" spans="1:7" x14ac:dyDescent="0.25">
      <c r="A218" s="3" t="s">
        <v>75</v>
      </c>
      <c r="B218" s="2"/>
      <c r="C218" s="2"/>
      <c r="D218" s="45">
        <v>74000</v>
      </c>
    </row>
    <row r="219" spans="1:7" x14ac:dyDescent="0.25">
      <c r="A219" s="3"/>
      <c r="B219" s="2"/>
      <c r="C219" s="2"/>
      <c r="D219" s="45"/>
    </row>
    <row r="220" spans="1:7" x14ac:dyDescent="0.25">
      <c r="A220" s="3" t="s">
        <v>45</v>
      </c>
      <c r="B220" s="2"/>
      <c r="C220" s="2"/>
      <c r="D220" s="45">
        <v>10739000</v>
      </c>
    </row>
    <row r="221" spans="1:7" x14ac:dyDescent="0.25">
      <c r="A221" s="3"/>
      <c r="B221" s="2"/>
      <c r="C221" s="2"/>
      <c r="D221" s="45"/>
    </row>
    <row r="222" spans="1:7" s="68" customFormat="1" x14ac:dyDescent="0.25">
      <c r="A222" s="81" t="s">
        <v>128</v>
      </c>
      <c r="B222" s="2"/>
      <c r="C222" s="2"/>
      <c r="D222" s="45">
        <v>240000</v>
      </c>
      <c r="G222"/>
    </row>
    <row r="223" spans="1:7" s="68" customFormat="1" x14ac:dyDescent="0.25">
      <c r="A223" s="81"/>
      <c r="B223" s="2"/>
      <c r="C223" s="2"/>
      <c r="D223" s="45"/>
    </row>
    <row r="224" spans="1:7" s="68" customFormat="1" x14ac:dyDescent="0.25">
      <c r="A224" s="81" t="s">
        <v>129</v>
      </c>
      <c r="B224" s="2"/>
      <c r="C224" s="2"/>
      <c r="D224" s="45">
        <v>1000000</v>
      </c>
    </row>
    <row r="225" spans="1:7" x14ac:dyDescent="0.25">
      <c r="A225" s="3"/>
      <c r="B225" s="2"/>
      <c r="C225" s="2"/>
      <c r="D225" s="45"/>
      <c r="G225" s="68"/>
    </row>
    <row r="226" spans="1:7" x14ac:dyDescent="0.25">
      <c r="A226" s="3" t="s">
        <v>76</v>
      </c>
      <c r="B226" s="2"/>
      <c r="C226" s="2"/>
      <c r="D226" s="45">
        <v>50000</v>
      </c>
    </row>
    <row r="227" spans="1:7" x14ac:dyDescent="0.25">
      <c r="A227" s="3"/>
      <c r="B227" s="47"/>
      <c r="C227" s="47"/>
      <c r="D227" s="45"/>
    </row>
    <row r="228" spans="1:7" x14ac:dyDescent="0.25">
      <c r="A228" s="3" t="s">
        <v>113</v>
      </c>
      <c r="B228" s="2"/>
      <c r="C228" s="2"/>
      <c r="D228" s="45">
        <v>240000</v>
      </c>
    </row>
    <row r="229" spans="1:7" x14ac:dyDescent="0.25">
      <c r="A229" s="3"/>
      <c r="B229" s="2"/>
      <c r="C229" s="2"/>
      <c r="D229" s="86"/>
    </row>
    <row r="230" spans="1:7" s="68" customFormat="1" x14ac:dyDescent="0.25">
      <c r="A230" s="20" t="s">
        <v>57</v>
      </c>
      <c r="B230" s="2"/>
      <c r="C230" s="2"/>
      <c r="D230" s="34">
        <f>SUM(D215:D229)</f>
        <v>13848000</v>
      </c>
      <c r="G230"/>
    </row>
    <row r="231" spans="1:7" s="68" customFormat="1" x14ac:dyDescent="0.25">
      <c r="A231" s="20"/>
      <c r="B231" s="2"/>
      <c r="C231" s="2"/>
      <c r="D231" s="77"/>
    </row>
    <row r="232" spans="1:7" s="68" customFormat="1" x14ac:dyDescent="0.25">
      <c r="A232" s="82" t="s">
        <v>115</v>
      </c>
      <c r="B232" s="2"/>
      <c r="C232" s="2"/>
      <c r="D232" s="77">
        <v>300000</v>
      </c>
    </row>
    <row r="233" spans="1:7" s="68" customFormat="1" ht="15.75" thickBot="1" x14ac:dyDescent="0.3">
      <c r="A233" s="20"/>
      <c r="B233" s="2"/>
      <c r="C233" s="2"/>
      <c r="D233" s="87"/>
    </row>
    <row r="234" spans="1:7" ht="15.75" thickBot="1" x14ac:dyDescent="0.3">
      <c r="A234" s="76" t="s">
        <v>114</v>
      </c>
      <c r="B234" s="1"/>
      <c r="C234" s="1"/>
      <c r="D234" s="83">
        <v>300000</v>
      </c>
      <c r="G234" s="68"/>
    </row>
    <row r="235" spans="1:7" ht="15.75" thickBot="1" x14ac:dyDescent="0.3">
      <c r="A235" s="1"/>
      <c r="B235" s="71"/>
      <c r="C235" s="71"/>
      <c r="D235" s="88"/>
    </row>
    <row r="236" spans="1:7" ht="16.5" thickTop="1" thickBot="1" x14ac:dyDescent="0.3">
      <c r="A236" s="21" t="s">
        <v>47</v>
      </c>
      <c r="B236" s="10"/>
      <c r="C236" s="10"/>
      <c r="D236" s="32">
        <f>D213+D230+D234</f>
        <v>43109000</v>
      </c>
    </row>
    <row r="237" spans="1:7" ht="15.75" thickTop="1" x14ac:dyDescent="0.25">
      <c r="A237" s="1"/>
    </row>
  </sheetData>
  <mergeCells count="43">
    <mergeCell ref="A200:D200"/>
    <mergeCell ref="A153:D153"/>
    <mergeCell ref="A182:D182"/>
    <mergeCell ref="A184:D184"/>
    <mergeCell ref="A185:D185"/>
    <mergeCell ref="A187:D187"/>
    <mergeCell ref="A188:D188"/>
    <mergeCell ref="A190:D190"/>
    <mergeCell ref="A192:D192"/>
    <mergeCell ref="A195:D195"/>
    <mergeCell ref="A193:D193"/>
    <mergeCell ref="A196:D196"/>
    <mergeCell ref="A16:D16"/>
    <mergeCell ref="A119:D119"/>
    <mergeCell ref="A17:D17"/>
    <mergeCell ref="A18:D18"/>
    <mergeCell ref="A19:D19"/>
    <mergeCell ref="A68:F68"/>
    <mergeCell ref="A1:D1"/>
    <mergeCell ref="A3:D3"/>
    <mergeCell ref="A23:D2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20:E20"/>
    <mergeCell ref="A22:E22"/>
    <mergeCell ref="A15:D15"/>
    <mergeCell ref="A148:B148"/>
    <mergeCell ref="A123:B123"/>
    <mergeCell ref="A125:B125"/>
    <mergeCell ref="A127:B127"/>
    <mergeCell ref="A129:B129"/>
    <mergeCell ref="A144:B144"/>
    <mergeCell ref="A131:B131"/>
    <mergeCell ref="A133:B133"/>
    <mergeCell ref="A137:B137"/>
  </mergeCells>
  <pageMargins left="0.7" right="0.7" top="0.75" bottom="0.75" header="0.3" footer="0.3"/>
  <pageSetup paperSize="9" scale="69" orientation="portrait" r:id="rId1"/>
  <rowBreaks count="4" manualBreakCount="4">
    <brk id="68" max="16383" man="1"/>
    <brk id="118" max="16383" man="1"/>
    <brk id="150" max="16383" man="1"/>
    <brk id="1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Jannie Neethling</dc:creator>
  <cp:lastModifiedBy>Heinrich Mettler</cp:lastModifiedBy>
  <cp:lastPrinted>2017-03-23T07:02:51Z</cp:lastPrinted>
  <dcterms:created xsi:type="dcterms:W3CDTF">2013-04-04T05:58:03Z</dcterms:created>
  <dcterms:modified xsi:type="dcterms:W3CDTF">2017-03-27T12:38:51Z</dcterms:modified>
</cp:coreProperties>
</file>